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ew Information for Website -2016\"/>
    </mc:Choice>
  </mc:AlternateContent>
  <bookViews>
    <workbookView xWindow="0" yWindow="0" windowWidth="20490" windowHeight="7155"/>
  </bookViews>
  <sheets>
    <sheet name="AUZONTUN" sheetId="4" r:id="rId1"/>
    <sheet name="MALABARSTH" sheetId="5" r:id="rId2"/>
    <sheet name="SUMMARY" sheetId="6" r:id="rId3"/>
    <sheet name="Sheet2" sheetId="2" r:id="rId4"/>
    <sheet name="Sheet3" sheetId="3" r:id="rId5"/>
  </sheets>
  <definedNames>
    <definedName name="_xlnm.Print_Titles" localSheetId="0">AUZONTUN!$1:$9</definedName>
    <definedName name="_xlnm.Print_Titles" localSheetId="1">MALABARSTH!$1:$9</definedName>
    <definedName name="_xlnm.Print_Titles" localSheetId="2">SUMMARY!$1:$7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G19" i="6" l="1"/>
  <c r="I19" i="6"/>
  <c r="G18" i="6"/>
  <c r="I18" i="6"/>
  <c r="I11" i="6"/>
  <c r="I18" i="5"/>
  <c r="F18" i="5"/>
  <c r="F9" i="6"/>
  <c r="F11" i="6" s="1"/>
  <c r="D18" i="5"/>
  <c r="D9" i="6"/>
  <c r="B18" i="5"/>
  <c r="B9" i="6"/>
  <c r="H9" i="6" s="1"/>
  <c r="H17" i="5"/>
  <c r="G17" i="5"/>
  <c r="H16" i="5"/>
  <c r="E16" i="5" s="1"/>
  <c r="J16" i="5"/>
  <c r="H15" i="5"/>
  <c r="G15" i="5"/>
  <c r="H14" i="5"/>
  <c r="G14" i="5" s="1"/>
  <c r="J14" i="5"/>
  <c r="H13" i="5"/>
  <c r="J13" i="5"/>
  <c r="H12" i="5"/>
  <c r="G12" i="5" s="1"/>
  <c r="H11" i="5"/>
  <c r="C11" i="5" s="1"/>
  <c r="E11" i="5"/>
  <c r="H10" i="5"/>
  <c r="C10" i="5"/>
  <c r="E12" i="4"/>
  <c r="C14" i="4"/>
  <c r="F34" i="4"/>
  <c r="F10" i="6"/>
  <c r="D34" i="4"/>
  <c r="B10" i="6"/>
  <c r="B34" i="4"/>
  <c r="D10" i="6"/>
  <c r="H33" i="4"/>
  <c r="C33" i="4" s="1"/>
  <c r="E33" i="4"/>
  <c r="H32" i="4"/>
  <c r="E32" i="4"/>
  <c r="H31" i="4"/>
  <c r="E31" i="4" s="1"/>
  <c r="G31" i="4"/>
  <c r="H30" i="4"/>
  <c r="E30" i="4"/>
  <c r="H29" i="4"/>
  <c r="J29" i="4" s="1"/>
  <c r="G29" i="4"/>
  <c r="H28" i="4"/>
  <c r="J28" i="4"/>
  <c r="H27" i="4"/>
  <c r="E27" i="4" s="1"/>
  <c r="G27" i="4"/>
  <c r="H26" i="4"/>
  <c r="C26" i="4"/>
  <c r="H25" i="4"/>
  <c r="C25" i="4" s="1"/>
  <c r="E25" i="4"/>
  <c r="H24" i="4"/>
  <c r="E24" i="4"/>
  <c r="H23" i="4"/>
  <c r="G23" i="4" s="1"/>
  <c r="C23" i="4"/>
  <c r="H22" i="4"/>
  <c r="J22" i="4"/>
  <c r="H21" i="4"/>
  <c r="J21" i="4" s="1"/>
  <c r="G21" i="4"/>
  <c r="H20" i="4"/>
  <c r="C20" i="4"/>
  <c r="H19" i="4"/>
  <c r="E19" i="4" s="1"/>
  <c r="G19" i="4"/>
  <c r="H18" i="4"/>
  <c r="C18" i="4"/>
  <c r="H17" i="4"/>
  <c r="C17" i="4" s="1"/>
  <c r="G17" i="4"/>
  <c r="H16" i="4"/>
  <c r="E16" i="4"/>
  <c r="H15" i="4"/>
  <c r="J15" i="4" s="1"/>
  <c r="G15" i="4"/>
  <c r="H14" i="4"/>
  <c r="E14" i="4"/>
  <c r="H13" i="4"/>
  <c r="E13" i="4" s="1"/>
  <c r="C13" i="4"/>
  <c r="H12" i="4"/>
  <c r="J12" i="4"/>
  <c r="H11" i="4"/>
  <c r="E11" i="4" s="1"/>
  <c r="C11" i="4"/>
  <c r="H10" i="4"/>
  <c r="E10" i="4"/>
  <c r="I34" i="4"/>
  <c r="C13" i="5"/>
  <c r="C14" i="5"/>
  <c r="J32" i="4"/>
  <c r="C30" i="4"/>
  <c r="G30" i="4"/>
  <c r="G25" i="4"/>
  <c r="E17" i="4"/>
  <c r="E15" i="4"/>
  <c r="C12" i="4"/>
  <c r="C32" i="4"/>
  <c r="E26" i="4"/>
  <c r="J26" i="4"/>
  <c r="J24" i="4"/>
  <c r="C24" i="4"/>
  <c r="G24" i="4"/>
  <c r="E23" i="4"/>
  <c r="J17" i="4"/>
  <c r="G12" i="4"/>
  <c r="J33" i="4"/>
  <c r="G32" i="4"/>
  <c r="J30" i="4"/>
  <c r="C28" i="4"/>
  <c r="G28" i="4"/>
  <c r="E28" i="4"/>
  <c r="C27" i="4"/>
  <c r="J27" i="4"/>
  <c r="G26" i="4"/>
  <c r="C22" i="4"/>
  <c r="E22" i="4"/>
  <c r="G22" i="4"/>
  <c r="C21" i="4"/>
  <c r="E21" i="4"/>
  <c r="E20" i="4"/>
  <c r="G20" i="4"/>
  <c r="J20" i="4"/>
  <c r="J16" i="4"/>
  <c r="G16" i="4"/>
  <c r="C16" i="4"/>
  <c r="C15" i="4"/>
  <c r="J14" i="4"/>
  <c r="G14" i="4"/>
  <c r="G13" i="4"/>
  <c r="J13" i="4"/>
  <c r="J15" i="5"/>
  <c r="E13" i="5"/>
  <c r="E12" i="5"/>
  <c r="J10" i="5"/>
  <c r="E15" i="5"/>
  <c r="C15" i="5"/>
  <c r="G13" i="5"/>
  <c r="E10" i="5"/>
  <c r="G10" i="5"/>
  <c r="C17" i="5"/>
  <c r="J17" i="5"/>
  <c r="E17" i="5"/>
  <c r="E14" i="5"/>
  <c r="C16" i="5"/>
  <c r="G18" i="4"/>
  <c r="E18" i="4"/>
  <c r="C10" i="4"/>
  <c r="J18" i="4"/>
  <c r="H34" i="4"/>
  <c r="G34" i="4" s="1"/>
  <c r="J11" i="4"/>
  <c r="G11" i="4"/>
  <c r="G10" i="4"/>
  <c r="E29" i="4"/>
  <c r="C29" i="4"/>
  <c r="C19" i="4"/>
  <c r="J19" i="4"/>
  <c r="J10" i="4"/>
  <c r="E34" i="4"/>
  <c r="C34" i="4" l="1"/>
  <c r="C12" i="5"/>
  <c r="J12" i="5"/>
  <c r="J25" i="4"/>
  <c r="H18" i="5"/>
  <c r="G11" i="5"/>
  <c r="C31" i="4"/>
  <c r="G33" i="4"/>
  <c r="J23" i="4"/>
  <c r="J31" i="4"/>
  <c r="J11" i="5"/>
  <c r="J34" i="4"/>
  <c r="G16" i="5"/>
  <c r="E9" i="6"/>
  <c r="J9" i="6"/>
  <c r="H10" i="6"/>
  <c r="J10" i="6" s="1"/>
  <c r="G9" i="6"/>
  <c r="C9" i="6"/>
  <c r="B11" i="6"/>
  <c r="D11" i="6"/>
  <c r="E18" i="5" l="1"/>
  <c r="J18" i="5"/>
  <c r="C18" i="5"/>
  <c r="C11" i="6"/>
  <c r="H11" i="6"/>
  <c r="J11" i="6" s="1"/>
  <c r="G18" i="5"/>
  <c r="E11" i="6"/>
  <c r="G11" i="6"/>
  <c r="E10" i="6"/>
  <c r="C10" i="6"/>
  <c r="G10" i="6"/>
</calcChain>
</file>

<file path=xl/sharedStrings.xml><?xml version="1.0" encoding="utf-8"?>
<sst xmlns="http://schemas.openxmlformats.org/spreadsheetml/2006/main" count="78" uniqueCount="41">
  <si>
    <t>ELECTIONS AND BOUNDARIES COMMISSION</t>
  </si>
  <si>
    <t>BOROUGH OF ARIMA</t>
  </si>
  <si>
    <t>ELECTORAL DISTRICT OF MALABAR SOUTH</t>
  </si>
  <si>
    <t>POLLING STATION NUMBER</t>
  </si>
  <si>
    <t>ELECTORATE</t>
  </si>
  <si>
    <t>1969 - 1</t>
  </si>
  <si>
    <t>1969 - 2</t>
  </si>
  <si>
    <t>1970 - 1</t>
  </si>
  <si>
    <t>1970 - 2</t>
  </si>
  <si>
    <t>TOTAL</t>
  </si>
  <si>
    <t>REGIONAL CORPORATION OF TUNAPUNA/PIARCO</t>
  </si>
  <si>
    <t>ELECTORAL DISTRICT OF AUZONVILLE/TUNAPUNA</t>
  </si>
  <si>
    <t>1625 - 1</t>
  </si>
  <si>
    <t>1625 - 2</t>
  </si>
  <si>
    <t>1625 - 3</t>
  </si>
  <si>
    <t>1634 - 1</t>
  </si>
  <si>
    <t>1634 - 2</t>
  </si>
  <si>
    <t>1695 - 1</t>
  </si>
  <si>
    <t>1695 - 2</t>
  </si>
  <si>
    <t>1710 - 1</t>
  </si>
  <si>
    <t>1710 - 2</t>
  </si>
  <si>
    <t>PRELIMINARY RESULTS OF THE POLL</t>
  </si>
  <si>
    <t>% OF VOTES CAST</t>
  </si>
  <si>
    <t>TOTAL VOTES CAST</t>
  </si>
  <si>
    <t>VOTER TURNOUT</t>
  </si>
  <si>
    <t>PNM</t>
  </si>
  <si>
    <t>SINGH, DARA MAHENDRA</t>
  </si>
  <si>
    <t>UNC</t>
  </si>
  <si>
    <t>NO. OF REJECTED BALLOTS</t>
  </si>
  <si>
    <t>CALLISTE, MERLYN</t>
  </si>
  <si>
    <t>KANHAI, LAUREN CRYSTAL</t>
  </si>
  <si>
    <t>WILLIAMS, TRAVIS LESTER</t>
  </si>
  <si>
    <t>BYE-ELECTION - MONDAY 7TH DECEMBER 2015</t>
  </si>
  <si>
    <t>ELECTORAL DISTRICT</t>
  </si>
  <si>
    <t>MALABAR SOUTH</t>
  </si>
  <si>
    <t>AUZONVILLE/TUNAPUNA</t>
  </si>
  <si>
    <t>RESULTS OF THE POLL FOR 2013</t>
  </si>
  <si>
    <t>COP</t>
  </si>
  <si>
    <t>ILP</t>
  </si>
  <si>
    <t>MSJ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</si>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</sst>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0" fillId="0" borderId="1" xfId="0" applyNumberFormat="1" applyBorder="1"/>
    <xf numFmtId="10" fontId="2" fillId="0" borderId="1" xfId="0" applyNumberFormat="1" applyFont="1" applyBorder="1"/>
    <xf numFmtId="10" fontId="0" fillId="0" borderId="1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34" sqref="B34"/>
    </sheetView>
  </sheetViews>
  <sheetFormatPr defaultRowHeight="15" x14ac:dyDescent="0.25"/>
  <cols>
    <col min="1" max="1" width="14.5703125" customWidth="1"/>
    <col min="2" max="2" width="17" customWidth="1"/>
    <col min="3" max="3" width="13.140625" customWidth="1"/>
    <col min="4" max="4" width="14.5703125" customWidth="1"/>
    <col min="5" max="5" width="12.85546875" customWidth="1"/>
    <col min="6" max="6" width="12.42578125" customWidth="1"/>
    <col min="7" max="7" width="12.85546875" customWidth="1"/>
    <col min="8" max="8" width="11.85546875" customWidth="1"/>
    <col min="9" max="9" width="13.5703125" customWidth="1"/>
    <col min="10" max="10" width="11.42578125" customWidth="1"/>
  </cols>
  <sheetData>
    <row r="1" spans="1:10" ht="2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3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15.75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 x14ac:dyDescent="0.2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</row>
    <row r="8" spans="1:10" ht="35.25" customHeight="1" x14ac:dyDescent="0.25">
      <c r="A8" s="13" t="s">
        <v>3</v>
      </c>
      <c r="B8" s="9" t="s">
        <v>30</v>
      </c>
      <c r="C8" s="13" t="s">
        <v>22</v>
      </c>
      <c r="D8" s="9" t="s">
        <v>31</v>
      </c>
      <c r="E8" s="13" t="s">
        <v>22</v>
      </c>
      <c r="F8" s="13" t="s">
        <v>28</v>
      </c>
      <c r="G8" s="13" t="s">
        <v>22</v>
      </c>
      <c r="H8" s="13" t="s">
        <v>23</v>
      </c>
      <c r="I8" s="15" t="s">
        <v>4</v>
      </c>
      <c r="J8" s="17" t="s">
        <v>24</v>
      </c>
    </row>
    <row r="9" spans="1:10" ht="21.75" customHeight="1" x14ac:dyDescent="0.25">
      <c r="A9" s="14"/>
      <c r="B9" s="10" t="s">
        <v>27</v>
      </c>
      <c r="C9" s="14"/>
      <c r="D9" s="10" t="s">
        <v>25</v>
      </c>
      <c r="E9" s="14"/>
      <c r="F9" s="14"/>
      <c r="G9" s="14"/>
      <c r="H9" s="14"/>
      <c r="I9" s="16"/>
      <c r="J9" s="18"/>
    </row>
    <row r="10" spans="1:10" ht="20.100000000000001" customHeight="1" x14ac:dyDescent="0.25">
      <c r="A10" s="2">
        <v>1610</v>
      </c>
      <c r="B10" s="2">
        <v>9</v>
      </c>
      <c r="C10" s="7">
        <f>(B10/H10)</f>
        <v>0.13235294117647059</v>
      </c>
      <c r="D10" s="2">
        <v>59</v>
      </c>
      <c r="E10" s="7">
        <f>(D10/H10)</f>
        <v>0.86764705882352944</v>
      </c>
      <c r="F10" s="2">
        <v>0</v>
      </c>
      <c r="G10" s="7">
        <f>(F10/H10)</f>
        <v>0</v>
      </c>
      <c r="H10" s="1">
        <f>(B10+D10+F10)</f>
        <v>68</v>
      </c>
      <c r="I10" s="2">
        <v>451</v>
      </c>
      <c r="J10" s="5">
        <f>(H10/I10)</f>
        <v>0.15077605321507762</v>
      </c>
    </row>
    <row r="11" spans="1:10" ht="20.100000000000001" customHeight="1" x14ac:dyDescent="0.25">
      <c r="A11" s="2" t="s">
        <v>12</v>
      </c>
      <c r="B11" s="2">
        <v>7</v>
      </c>
      <c r="C11" s="7">
        <f t="shared" ref="C11:C34" si="0">(B11/H11)</f>
        <v>4.7619047619047616E-2</v>
      </c>
      <c r="D11" s="2">
        <v>140</v>
      </c>
      <c r="E11" s="7">
        <f t="shared" ref="E11:E34" si="1">(D11/H11)</f>
        <v>0.95238095238095233</v>
      </c>
      <c r="F11" s="2">
        <v>0</v>
      </c>
      <c r="G11" s="7">
        <f t="shared" ref="G11:G34" si="2">(F11/H11)</f>
        <v>0</v>
      </c>
      <c r="H11" s="1">
        <f t="shared" ref="H11:H33" si="3">(B11+D11+F11)</f>
        <v>147</v>
      </c>
      <c r="I11" s="2">
        <v>683</v>
      </c>
      <c r="J11" s="5">
        <f t="shared" ref="J11:J34" si="4">(H11/I11)</f>
        <v>0.21522693997071743</v>
      </c>
    </row>
    <row r="12" spans="1:10" ht="20.100000000000001" customHeight="1" x14ac:dyDescent="0.25">
      <c r="A12" s="2" t="s">
        <v>13</v>
      </c>
      <c r="B12" s="2">
        <v>6</v>
      </c>
      <c r="C12" s="7">
        <f t="shared" si="0"/>
        <v>5.8823529411764705E-2</v>
      </c>
      <c r="D12" s="2">
        <v>96</v>
      </c>
      <c r="E12" s="7">
        <f t="shared" si="1"/>
        <v>0.94117647058823528</v>
      </c>
      <c r="F12" s="2">
        <v>0</v>
      </c>
      <c r="G12" s="7">
        <f t="shared" si="2"/>
        <v>0</v>
      </c>
      <c r="H12" s="1">
        <f t="shared" si="3"/>
        <v>102</v>
      </c>
      <c r="I12" s="2">
        <v>587</v>
      </c>
      <c r="J12" s="5">
        <f t="shared" si="4"/>
        <v>0.17376490630323679</v>
      </c>
    </row>
    <row r="13" spans="1:10" ht="20.100000000000001" customHeight="1" x14ac:dyDescent="0.25">
      <c r="A13" s="2" t="s">
        <v>14</v>
      </c>
      <c r="B13" s="2">
        <v>9</v>
      </c>
      <c r="C13" s="7">
        <f t="shared" si="0"/>
        <v>7.1999999999999995E-2</v>
      </c>
      <c r="D13" s="2">
        <v>116</v>
      </c>
      <c r="E13" s="7">
        <f t="shared" si="1"/>
        <v>0.92800000000000005</v>
      </c>
      <c r="F13" s="2">
        <v>0</v>
      </c>
      <c r="G13" s="7">
        <f t="shared" si="2"/>
        <v>0</v>
      </c>
      <c r="H13" s="1">
        <f t="shared" si="3"/>
        <v>125</v>
      </c>
      <c r="I13" s="2">
        <v>605</v>
      </c>
      <c r="J13" s="5">
        <f t="shared" si="4"/>
        <v>0.20661157024793389</v>
      </c>
    </row>
    <row r="14" spans="1:10" ht="20.100000000000001" customHeight="1" x14ac:dyDescent="0.25">
      <c r="A14" s="2">
        <v>1630</v>
      </c>
      <c r="B14" s="2">
        <v>2</v>
      </c>
      <c r="C14" s="7">
        <f t="shared" si="0"/>
        <v>2.8169014084507043E-2</v>
      </c>
      <c r="D14" s="2">
        <v>68</v>
      </c>
      <c r="E14" s="7">
        <f t="shared" si="1"/>
        <v>0.95774647887323938</v>
      </c>
      <c r="F14" s="2">
        <v>1</v>
      </c>
      <c r="G14" s="7">
        <f t="shared" si="2"/>
        <v>1.4084507042253521E-2</v>
      </c>
      <c r="H14" s="1">
        <f t="shared" si="3"/>
        <v>71</v>
      </c>
      <c r="I14" s="2">
        <v>283</v>
      </c>
      <c r="J14" s="5">
        <f t="shared" si="4"/>
        <v>0.25088339222614842</v>
      </c>
    </row>
    <row r="15" spans="1:10" ht="20.100000000000001" customHeight="1" x14ac:dyDescent="0.25">
      <c r="A15" s="2">
        <v>1631</v>
      </c>
      <c r="B15" s="2">
        <v>32</v>
      </c>
      <c r="C15" s="7">
        <f t="shared" si="0"/>
        <v>0.46376811594202899</v>
      </c>
      <c r="D15" s="2">
        <v>37</v>
      </c>
      <c r="E15" s="7">
        <f t="shared" si="1"/>
        <v>0.53623188405797106</v>
      </c>
      <c r="F15" s="2">
        <v>0</v>
      </c>
      <c r="G15" s="7">
        <f t="shared" si="2"/>
        <v>0</v>
      </c>
      <c r="H15" s="1">
        <f t="shared" si="3"/>
        <v>69</v>
      </c>
      <c r="I15" s="2">
        <v>497</v>
      </c>
      <c r="J15" s="5">
        <f t="shared" si="4"/>
        <v>0.13883299798792756</v>
      </c>
    </row>
    <row r="16" spans="1:10" ht="20.100000000000001" customHeight="1" x14ac:dyDescent="0.25">
      <c r="A16" s="2">
        <v>1632</v>
      </c>
      <c r="B16" s="2">
        <v>34</v>
      </c>
      <c r="C16" s="7">
        <f t="shared" si="0"/>
        <v>0.30357142857142855</v>
      </c>
      <c r="D16" s="2">
        <v>78</v>
      </c>
      <c r="E16" s="7">
        <f t="shared" si="1"/>
        <v>0.6964285714285714</v>
      </c>
      <c r="F16" s="2">
        <v>0</v>
      </c>
      <c r="G16" s="7">
        <f t="shared" si="2"/>
        <v>0</v>
      </c>
      <c r="H16" s="1">
        <f t="shared" si="3"/>
        <v>112</v>
      </c>
      <c r="I16" s="2">
        <v>418</v>
      </c>
      <c r="J16" s="5">
        <f t="shared" si="4"/>
        <v>0.26794258373205743</v>
      </c>
    </row>
    <row r="17" spans="1:10" ht="20.100000000000001" customHeight="1" x14ac:dyDescent="0.25">
      <c r="A17" s="2">
        <v>1633</v>
      </c>
      <c r="B17" s="2">
        <v>46</v>
      </c>
      <c r="C17" s="7">
        <f t="shared" si="0"/>
        <v>0.54117647058823526</v>
      </c>
      <c r="D17" s="2">
        <v>39</v>
      </c>
      <c r="E17" s="7">
        <f t="shared" si="1"/>
        <v>0.45882352941176469</v>
      </c>
      <c r="F17" s="2">
        <v>0</v>
      </c>
      <c r="G17" s="7">
        <f t="shared" si="2"/>
        <v>0</v>
      </c>
      <c r="H17" s="1">
        <f t="shared" si="3"/>
        <v>85</v>
      </c>
      <c r="I17" s="2">
        <v>289</v>
      </c>
      <c r="J17" s="5">
        <f t="shared" si="4"/>
        <v>0.29411764705882354</v>
      </c>
    </row>
    <row r="18" spans="1:10" ht="20.100000000000001" customHeight="1" x14ac:dyDescent="0.25">
      <c r="A18" s="2" t="s">
        <v>15</v>
      </c>
      <c r="B18" s="2">
        <v>6</v>
      </c>
      <c r="C18" s="7">
        <f t="shared" si="0"/>
        <v>5.8823529411764705E-2</v>
      </c>
      <c r="D18" s="2">
        <v>95</v>
      </c>
      <c r="E18" s="7">
        <f t="shared" si="1"/>
        <v>0.93137254901960786</v>
      </c>
      <c r="F18" s="2">
        <v>1</v>
      </c>
      <c r="G18" s="7">
        <f t="shared" si="2"/>
        <v>9.8039215686274508E-3</v>
      </c>
      <c r="H18" s="1">
        <f t="shared" si="3"/>
        <v>102</v>
      </c>
      <c r="I18" s="2">
        <v>390</v>
      </c>
      <c r="J18" s="5">
        <f t="shared" si="4"/>
        <v>0.26153846153846155</v>
      </c>
    </row>
    <row r="19" spans="1:10" ht="20.100000000000001" customHeight="1" x14ac:dyDescent="0.25">
      <c r="A19" s="2" t="s">
        <v>16</v>
      </c>
      <c r="B19" s="2">
        <v>6</v>
      </c>
      <c r="C19" s="7">
        <f t="shared" si="0"/>
        <v>0.08</v>
      </c>
      <c r="D19" s="2">
        <v>69</v>
      </c>
      <c r="E19" s="7">
        <f t="shared" si="1"/>
        <v>0.92</v>
      </c>
      <c r="F19" s="2">
        <v>0</v>
      </c>
      <c r="G19" s="7">
        <f t="shared" si="2"/>
        <v>0</v>
      </c>
      <c r="H19" s="1">
        <f t="shared" si="3"/>
        <v>75</v>
      </c>
      <c r="I19" s="2">
        <v>360</v>
      </c>
      <c r="J19" s="5">
        <f t="shared" si="4"/>
        <v>0.20833333333333334</v>
      </c>
    </row>
    <row r="20" spans="1:10" ht="20.100000000000001" customHeight="1" x14ac:dyDescent="0.25">
      <c r="A20" s="2">
        <v>1635</v>
      </c>
      <c r="B20" s="2">
        <v>15</v>
      </c>
      <c r="C20" s="7">
        <f t="shared" si="0"/>
        <v>8.1081081081081086E-2</v>
      </c>
      <c r="D20" s="2">
        <v>168</v>
      </c>
      <c r="E20" s="7">
        <f t="shared" si="1"/>
        <v>0.90810810810810816</v>
      </c>
      <c r="F20" s="2">
        <v>2</v>
      </c>
      <c r="G20" s="7">
        <f t="shared" si="2"/>
        <v>1.0810810810810811E-2</v>
      </c>
      <c r="H20" s="1">
        <f t="shared" si="3"/>
        <v>185</v>
      </c>
      <c r="I20" s="2">
        <v>581</v>
      </c>
      <c r="J20" s="5">
        <f t="shared" si="4"/>
        <v>0.31841652323580033</v>
      </c>
    </row>
    <row r="21" spans="1:10" ht="20.100000000000001" customHeight="1" x14ac:dyDescent="0.25">
      <c r="A21" s="2">
        <v>1636</v>
      </c>
      <c r="B21" s="2">
        <v>6</v>
      </c>
      <c r="C21" s="7">
        <f t="shared" si="0"/>
        <v>9.8360655737704916E-2</v>
      </c>
      <c r="D21" s="2">
        <v>55</v>
      </c>
      <c r="E21" s="7">
        <f t="shared" si="1"/>
        <v>0.90163934426229508</v>
      </c>
      <c r="F21" s="2">
        <v>0</v>
      </c>
      <c r="G21" s="7">
        <f t="shared" si="2"/>
        <v>0</v>
      </c>
      <c r="H21" s="1">
        <f t="shared" si="3"/>
        <v>61</v>
      </c>
      <c r="I21" s="2">
        <v>278</v>
      </c>
      <c r="J21" s="5">
        <f t="shared" si="4"/>
        <v>0.21942446043165467</v>
      </c>
    </row>
    <row r="22" spans="1:10" ht="20.100000000000001" customHeight="1" x14ac:dyDescent="0.25">
      <c r="A22" s="2">
        <v>1640</v>
      </c>
      <c r="B22" s="2">
        <v>29</v>
      </c>
      <c r="C22" s="7">
        <f t="shared" si="0"/>
        <v>0.14009661835748793</v>
      </c>
      <c r="D22" s="2">
        <v>177</v>
      </c>
      <c r="E22" s="7">
        <f t="shared" si="1"/>
        <v>0.85507246376811596</v>
      </c>
      <c r="F22" s="2">
        <v>1</v>
      </c>
      <c r="G22" s="7">
        <f t="shared" si="2"/>
        <v>4.830917874396135E-3</v>
      </c>
      <c r="H22" s="1">
        <f t="shared" si="3"/>
        <v>207</v>
      </c>
      <c r="I22" s="2">
        <v>647</v>
      </c>
      <c r="J22" s="5">
        <f t="shared" si="4"/>
        <v>0.31993817619783615</v>
      </c>
    </row>
    <row r="23" spans="1:10" ht="20.100000000000001" customHeight="1" x14ac:dyDescent="0.25">
      <c r="A23" s="2">
        <v>1645</v>
      </c>
      <c r="B23" s="2">
        <v>9</v>
      </c>
      <c r="C23" s="7">
        <f t="shared" si="0"/>
        <v>0.1</v>
      </c>
      <c r="D23" s="2">
        <v>81</v>
      </c>
      <c r="E23" s="7">
        <f t="shared" si="1"/>
        <v>0.9</v>
      </c>
      <c r="F23" s="2">
        <v>0</v>
      </c>
      <c r="G23" s="7">
        <f t="shared" si="2"/>
        <v>0</v>
      </c>
      <c r="H23" s="1">
        <f t="shared" si="3"/>
        <v>90</v>
      </c>
      <c r="I23" s="2">
        <v>399</v>
      </c>
      <c r="J23" s="5">
        <f t="shared" si="4"/>
        <v>0.22556390977443608</v>
      </c>
    </row>
    <row r="24" spans="1:10" ht="20.100000000000001" customHeight="1" x14ac:dyDescent="0.25">
      <c r="A24" s="2">
        <v>1670</v>
      </c>
      <c r="B24" s="2">
        <v>22</v>
      </c>
      <c r="C24" s="7">
        <f t="shared" si="0"/>
        <v>0.17741935483870969</v>
      </c>
      <c r="D24" s="2">
        <v>102</v>
      </c>
      <c r="E24" s="7">
        <f t="shared" si="1"/>
        <v>0.82258064516129037</v>
      </c>
      <c r="F24" s="2">
        <v>0</v>
      </c>
      <c r="G24" s="7">
        <f t="shared" si="2"/>
        <v>0</v>
      </c>
      <c r="H24" s="1">
        <f t="shared" si="3"/>
        <v>124</v>
      </c>
      <c r="I24" s="2">
        <v>582</v>
      </c>
      <c r="J24" s="5">
        <f t="shared" si="4"/>
        <v>0.21305841924398625</v>
      </c>
    </row>
    <row r="25" spans="1:10" ht="20.100000000000001" customHeight="1" x14ac:dyDescent="0.25">
      <c r="A25" s="2">
        <v>1675</v>
      </c>
      <c r="B25" s="2">
        <v>17</v>
      </c>
      <c r="C25" s="7">
        <f t="shared" si="0"/>
        <v>0.13076923076923078</v>
      </c>
      <c r="D25" s="2">
        <v>113</v>
      </c>
      <c r="E25" s="7">
        <f t="shared" si="1"/>
        <v>0.86923076923076925</v>
      </c>
      <c r="F25" s="2">
        <v>0</v>
      </c>
      <c r="G25" s="7">
        <f t="shared" si="2"/>
        <v>0</v>
      </c>
      <c r="H25" s="1">
        <f t="shared" si="3"/>
        <v>130</v>
      </c>
      <c r="I25" s="2">
        <v>362</v>
      </c>
      <c r="J25" s="5">
        <f t="shared" si="4"/>
        <v>0.35911602209944754</v>
      </c>
    </row>
    <row r="26" spans="1:10" ht="20.100000000000001" customHeight="1" x14ac:dyDescent="0.25">
      <c r="A26" s="2">
        <v>1680</v>
      </c>
      <c r="B26" s="2">
        <v>12</v>
      </c>
      <c r="C26" s="7">
        <f t="shared" si="0"/>
        <v>7.3170731707317069E-2</v>
      </c>
      <c r="D26" s="2">
        <v>152</v>
      </c>
      <c r="E26" s="7">
        <f t="shared" si="1"/>
        <v>0.92682926829268297</v>
      </c>
      <c r="F26" s="2">
        <v>0</v>
      </c>
      <c r="G26" s="7">
        <f t="shared" si="2"/>
        <v>0</v>
      </c>
      <c r="H26" s="1">
        <f t="shared" si="3"/>
        <v>164</v>
      </c>
      <c r="I26" s="2">
        <v>591</v>
      </c>
      <c r="J26" s="5">
        <f t="shared" si="4"/>
        <v>0.27749576988155666</v>
      </c>
    </row>
    <row r="27" spans="1:10" ht="20.100000000000001" customHeight="1" x14ac:dyDescent="0.25">
      <c r="A27" s="2">
        <v>1685</v>
      </c>
      <c r="B27" s="2">
        <v>8</v>
      </c>
      <c r="C27" s="7">
        <f t="shared" si="0"/>
        <v>5.7971014492753624E-2</v>
      </c>
      <c r="D27" s="2">
        <v>129</v>
      </c>
      <c r="E27" s="7">
        <f t="shared" si="1"/>
        <v>0.93478260869565222</v>
      </c>
      <c r="F27" s="2">
        <v>1</v>
      </c>
      <c r="G27" s="7">
        <f t="shared" si="2"/>
        <v>7.246376811594203E-3</v>
      </c>
      <c r="H27" s="1">
        <f t="shared" si="3"/>
        <v>138</v>
      </c>
      <c r="I27" s="2">
        <v>542</v>
      </c>
      <c r="J27" s="5">
        <f t="shared" si="4"/>
        <v>0.25461254612546125</v>
      </c>
    </row>
    <row r="28" spans="1:10" ht="20.100000000000001" customHeight="1" x14ac:dyDescent="0.25">
      <c r="A28" s="2">
        <v>1690</v>
      </c>
      <c r="B28" s="2">
        <v>11</v>
      </c>
      <c r="C28" s="7">
        <f t="shared" si="0"/>
        <v>5.1162790697674418E-2</v>
      </c>
      <c r="D28" s="2">
        <v>201</v>
      </c>
      <c r="E28" s="7">
        <f t="shared" si="1"/>
        <v>0.93488372093023253</v>
      </c>
      <c r="F28" s="2">
        <v>3</v>
      </c>
      <c r="G28" s="7">
        <f t="shared" si="2"/>
        <v>1.3953488372093023E-2</v>
      </c>
      <c r="H28" s="1">
        <f t="shared" si="3"/>
        <v>215</v>
      </c>
      <c r="I28" s="2">
        <v>687</v>
      </c>
      <c r="J28" s="5">
        <f t="shared" si="4"/>
        <v>0.31295487627365359</v>
      </c>
    </row>
    <row r="29" spans="1:10" ht="20.100000000000001" customHeight="1" x14ac:dyDescent="0.25">
      <c r="A29" s="2" t="s">
        <v>17</v>
      </c>
      <c r="B29" s="2">
        <v>13</v>
      </c>
      <c r="C29" s="7">
        <f t="shared" si="0"/>
        <v>0.1092436974789916</v>
      </c>
      <c r="D29" s="2">
        <v>106</v>
      </c>
      <c r="E29" s="7">
        <f t="shared" si="1"/>
        <v>0.89075630252100846</v>
      </c>
      <c r="F29" s="2">
        <v>0</v>
      </c>
      <c r="G29" s="7">
        <f t="shared" si="2"/>
        <v>0</v>
      </c>
      <c r="H29" s="1">
        <f t="shared" si="3"/>
        <v>119</v>
      </c>
      <c r="I29" s="2">
        <v>386</v>
      </c>
      <c r="J29" s="5">
        <f t="shared" si="4"/>
        <v>0.30829015544041449</v>
      </c>
    </row>
    <row r="30" spans="1:10" ht="20.100000000000001" customHeight="1" x14ac:dyDescent="0.25">
      <c r="A30" s="2" t="s">
        <v>18</v>
      </c>
      <c r="B30" s="2">
        <v>14</v>
      </c>
      <c r="C30" s="7">
        <f t="shared" si="0"/>
        <v>0.12612612612612611</v>
      </c>
      <c r="D30" s="2">
        <v>97</v>
      </c>
      <c r="E30" s="7">
        <f t="shared" si="1"/>
        <v>0.87387387387387383</v>
      </c>
      <c r="F30" s="2">
        <v>0</v>
      </c>
      <c r="G30" s="7">
        <f t="shared" si="2"/>
        <v>0</v>
      </c>
      <c r="H30" s="1">
        <f t="shared" si="3"/>
        <v>111</v>
      </c>
      <c r="I30" s="2">
        <v>424</v>
      </c>
      <c r="J30" s="5">
        <f t="shared" si="4"/>
        <v>0.2617924528301887</v>
      </c>
    </row>
    <row r="31" spans="1:10" ht="20.100000000000001" customHeight="1" x14ac:dyDescent="0.25">
      <c r="A31" s="2" t="s">
        <v>19</v>
      </c>
      <c r="B31" s="2">
        <v>7</v>
      </c>
      <c r="C31" s="7">
        <f t="shared" si="0"/>
        <v>7.7777777777777779E-2</v>
      </c>
      <c r="D31" s="2">
        <v>82</v>
      </c>
      <c r="E31" s="7">
        <f t="shared" si="1"/>
        <v>0.91111111111111109</v>
      </c>
      <c r="F31" s="2">
        <v>1</v>
      </c>
      <c r="G31" s="7">
        <f t="shared" si="2"/>
        <v>1.1111111111111112E-2</v>
      </c>
      <c r="H31" s="1">
        <f t="shared" si="3"/>
        <v>90</v>
      </c>
      <c r="I31" s="2">
        <v>392</v>
      </c>
      <c r="J31" s="5">
        <f t="shared" si="4"/>
        <v>0.22959183673469388</v>
      </c>
    </row>
    <row r="32" spans="1:10" ht="20.100000000000001" customHeight="1" x14ac:dyDescent="0.25">
      <c r="A32" s="2" t="s">
        <v>20</v>
      </c>
      <c r="B32" s="2">
        <v>2</v>
      </c>
      <c r="C32" s="7">
        <f t="shared" si="0"/>
        <v>2.2222222222222223E-2</v>
      </c>
      <c r="D32" s="2">
        <v>87</v>
      </c>
      <c r="E32" s="7">
        <f t="shared" si="1"/>
        <v>0.96666666666666667</v>
      </c>
      <c r="F32" s="2">
        <v>1</v>
      </c>
      <c r="G32" s="7">
        <f t="shared" si="2"/>
        <v>1.1111111111111112E-2</v>
      </c>
      <c r="H32" s="1">
        <f t="shared" si="3"/>
        <v>90</v>
      </c>
      <c r="I32" s="2">
        <v>383</v>
      </c>
      <c r="J32" s="5">
        <f t="shared" si="4"/>
        <v>0.2349869451697128</v>
      </c>
    </row>
    <row r="33" spans="1:10" ht="20.100000000000001" customHeight="1" x14ac:dyDescent="0.25">
      <c r="A33" s="2">
        <v>1715</v>
      </c>
      <c r="B33" s="2">
        <v>1</v>
      </c>
      <c r="C33" s="7">
        <f t="shared" si="0"/>
        <v>8.8495575221238937E-3</v>
      </c>
      <c r="D33" s="2">
        <v>112</v>
      </c>
      <c r="E33" s="7">
        <f t="shared" si="1"/>
        <v>0.99115044247787609</v>
      </c>
      <c r="F33" s="2">
        <v>0</v>
      </c>
      <c r="G33" s="7">
        <f t="shared" si="2"/>
        <v>0</v>
      </c>
      <c r="H33" s="1">
        <f t="shared" si="3"/>
        <v>113</v>
      </c>
      <c r="I33" s="2">
        <v>501</v>
      </c>
      <c r="J33" s="5">
        <f t="shared" si="4"/>
        <v>0.22554890219560877</v>
      </c>
    </row>
    <row r="34" spans="1:10" ht="27.75" customHeight="1" x14ac:dyDescent="0.35">
      <c r="A34" s="3" t="s">
        <v>9</v>
      </c>
      <c r="B34" s="3">
        <f>SUM(B10:B33)</f>
        <v>323</v>
      </c>
      <c r="C34" s="8">
        <f t="shared" si="0"/>
        <v>0.11564625850340136</v>
      </c>
      <c r="D34" s="3">
        <f>SUM(D10:D33)</f>
        <v>2459</v>
      </c>
      <c r="E34" s="8">
        <f t="shared" si="1"/>
        <v>0.88041532402434663</v>
      </c>
      <c r="F34" s="3">
        <f>SUM(F10:F33)</f>
        <v>11</v>
      </c>
      <c r="G34" s="8">
        <f t="shared" si="2"/>
        <v>3.9384174722520591E-3</v>
      </c>
      <c r="H34" s="4">
        <f>SUM(H10:H33)</f>
        <v>2793</v>
      </c>
      <c r="I34" s="3">
        <f>SUM(I10:I33)</f>
        <v>11318</v>
      </c>
      <c r="J34" s="6">
        <f t="shared" si="4"/>
        <v>0.24677504859515814</v>
      </c>
    </row>
  </sheetData>
  <mergeCells count="13">
    <mergeCell ref="A8:A9"/>
    <mergeCell ref="C8:C9"/>
    <mergeCell ref="E8:E9"/>
    <mergeCell ref="A1:J1"/>
    <mergeCell ref="A2:J2"/>
    <mergeCell ref="A3:J3"/>
    <mergeCell ref="A5:J5"/>
    <mergeCell ref="A6:J6"/>
    <mergeCell ref="G8:G9"/>
    <mergeCell ref="H8:H9"/>
    <mergeCell ref="I8:I9"/>
    <mergeCell ref="J8:J9"/>
    <mergeCell ref="F8:F9"/>
  </mergeCells>
  <printOptions horizontalCentered="1"/>
  <pageMargins left="0.11811023622047245" right="0.11811023622047245" top="0.43307086614173229" bottom="0.3543307086614173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7" sqref="F17"/>
    </sheetView>
  </sheetViews>
  <sheetFormatPr defaultRowHeight="15" x14ac:dyDescent="0.25"/>
  <cols>
    <col min="1" max="2" width="14.5703125" customWidth="1"/>
    <col min="3" max="3" width="13.140625" customWidth="1"/>
    <col min="4" max="4" width="14.5703125" customWidth="1"/>
    <col min="5" max="5" width="12.85546875" customWidth="1"/>
    <col min="6" max="6" width="12.42578125" customWidth="1"/>
    <col min="7" max="7" width="12.85546875" customWidth="1"/>
    <col min="8" max="8" width="11.5703125" customWidth="1"/>
    <col min="9" max="9" width="13.5703125" customWidth="1"/>
    <col min="10" max="10" width="11.85546875" customWidth="1"/>
  </cols>
  <sheetData>
    <row r="1" spans="1:10" ht="2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3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15.75" x14ac:dyDescent="0.2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</row>
    <row r="8" spans="1:10" ht="35.25" customHeight="1" x14ac:dyDescent="0.25">
      <c r="A8" s="13" t="s">
        <v>3</v>
      </c>
      <c r="B8" s="9" t="s">
        <v>29</v>
      </c>
      <c r="C8" s="13" t="s">
        <v>22</v>
      </c>
      <c r="D8" s="9" t="s">
        <v>26</v>
      </c>
      <c r="E8" s="13" t="s">
        <v>22</v>
      </c>
      <c r="F8" s="13" t="s">
        <v>28</v>
      </c>
      <c r="G8" s="13" t="s">
        <v>22</v>
      </c>
      <c r="H8" s="13" t="s">
        <v>23</v>
      </c>
      <c r="I8" s="15" t="s">
        <v>4</v>
      </c>
      <c r="J8" s="17" t="s">
        <v>24</v>
      </c>
    </row>
    <row r="9" spans="1:10" ht="21.75" customHeight="1" x14ac:dyDescent="0.25">
      <c r="A9" s="14"/>
      <c r="B9" s="10" t="s">
        <v>25</v>
      </c>
      <c r="C9" s="14"/>
      <c r="D9" s="10" t="s">
        <v>27</v>
      </c>
      <c r="E9" s="14"/>
      <c r="F9" s="14"/>
      <c r="G9" s="14"/>
      <c r="H9" s="14"/>
      <c r="I9" s="16"/>
      <c r="J9" s="18"/>
    </row>
    <row r="10" spans="1:10" ht="20.100000000000001" customHeight="1" x14ac:dyDescent="0.25">
      <c r="A10" s="2">
        <v>1967</v>
      </c>
      <c r="B10" s="2">
        <v>164</v>
      </c>
      <c r="C10" s="7">
        <f>(B10/H10)</f>
        <v>0.98795180722891562</v>
      </c>
      <c r="D10" s="2">
        <v>2</v>
      </c>
      <c r="E10" s="7">
        <f>(D10/H10)</f>
        <v>1.2048192771084338E-2</v>
      </c>
      <c r="F10" s="2">
        <v>0</v>
      </c>
      <c r="G10" s="7">
        <f>(F10/H10)</f>
        <v>0</v>
      </c>
      <c r="H10" s="1">
        <f>(B10+D10+F10)</f>
        <v>166</v>
      </c>
      <c r="I10" s="2">
        <v>656</v>
      </c>
      <c r="J10" s="5">
        <f>(H10/I10)</f>
        <v>0.25304878048780488</v>
      </c>
    </row>
    <row r="11" spans="1:10" ht="20.100000000000001" customHeight="1" x14ac:dyDescent="0.25">
      <c r="A11" s="2">
        <v>1968</v>
      </c>
      <c r="B11" s="2">
        <v>152</v>
      </c>
      <c r="C11" s="7">
        <f t="shared" ref="C11:C18" si="0">(B11/H11)</f>
        <v>0.98064516129032253</v>
      </c>
      <c r="D11" s="2">
        <v>3</v>
      </c>
      <c r="E11" s="7">
        <f t="shared" ref="E11:E18" si="1">(D11/H11)</f>
        <v>1.935483870967742E-2</v>
      </c>
      <c r="F11" s="2">
        <v>0</v>
      </c>
      <c r="G11" s="7">
        <f t="shared" ref="G11:G18" si="2">(F11/H11)</f>
        <v>0</v>
      </c>
      <c r="H11" s="1">
        <f t="shared" ref="H11:H17" si="3">(B11+D11+F11)</f>
        <v>155</v>
      </c>
      <c r="I11" s="2">
        <v>584</v>
      </c>
      <c r="J11" s="5">
        <f t="shared" ref="J11:J18" si="4">(H11/I11)</f>
        <v>0.2654109589041096</v>
      </c>
    </row>
    <row r="12" spans="1:10" ht="20.100000000000001" customHeight="1" x14ac:dyDescent="0.25">
      <c r="A12" s="2" t="s">
        <v>5</v>
      </c>
      <c r="B12" s="2">
        <v>192</v>
      </c>
      <c r="C12" s="7">
        <f t="shared" si="0"/>
        <v>0.99481865284974091</v>
      </c>
      <c r="D12" s="2">
        <v>1</v>
      </c>
      <c r="E12" s="7">
        <f t="shared" si="1"/>
        <v>5.1813471502590676E-3</v>
      </c>
      <c r="F12" s="2">
        <v>0</v>
      </c>
      <c r="G12" s="7">
        <f t="shared" si="2"/>
        <v>0</v>
      </c>
      <c r="H12" s="1">
        <f t="shared" si="3"/>
        <v>193</v>
      </c>
      <c r="I12" s="2">
        <v>586</v>
      </c>
      <c r="J12" s="5">
        <f t="shared" si="4"/>
        <v>0.32935153583617749</v>
      </c>
    </row>
    <row r="13" spans="1:10" ht="20.100000000000001" customHeight="1" x14ac:dyDescent="0.25">
      <c r="A13" s="2" t="s">
        <v>6</v>
      </c>
      <c r="B13" s="2">
        <v>152</v>
      </c>
      <c r="C13" s="7">
        <f t="shared" si="0"/>
        <v>0.98701298701298701</v>
      </c>
      <c r="D13" s="2">
        <v>1</v>
      </c>
      <c r="E13" s="7">
        <f t="shared" si="1"/>
        <v>6.4935064935064939E-3</v>
      </c>
      <c r="F13" s="2">
        <v>1</v>
      </c>
      <c r="G13" s="7">
        <f t="shared" si="2"/>
        <v>6.4935064935064939E-3</v>
      </c>
      <c r="H13" s="1">
        <f t="shared" si="3"/>
        <v>154</v>
      </c>
      <c r="I13" s="2">
        <v>529</v>
      </c>
      <c r="J13" s="5">
        <f t="shared" si="4"/>
        <v>0.29111531190926276</v>
      </c>
    </row>
    <row r="14" spans="1:10" ht="20.100000000000001" customHeight="1" x14ac:dyDescent="0.25">
      <c r="A14" s="2" t="s">
        <v>7</v>
      </c>
      <c r="B14" s="2">
        <v>193</v>
      </c>
      <c r="C14" s="7">
        <f t="shared" si="0"/>
        <v>0.9747474747474747</v>
      </c>
      <c r="D14" s="2">
        <v>4</v>
      </c>
      <c r="E14" s="7">
        <f t="shared" si="1"/>
        <v>2.0202020202020204E-2</v>
      </c>
      <c r="F14" s="2">
        <v>1</v>
      </c>
      <c r="G14" s="7">
        <f t="shared" si="2"/>
        <v>5.0505050505050509E-3</v>
      </c>
      <c r="H14" s="1">
        <f t="shared" si="3"/>
        <v>198</v>
      </c>
      <c r="I14" s="2">
        <v>593</v>
      </c>
      <c r="J14" s="5">
        <f t="shared" si="4"/>
        <v>0.33389544688026984</v>
      </c>
    </row>
    <row r="15" spans="1:10" ht="20.100000000000001" customHeight="1" x14ac:dyDescent="0.25">
      <c r="A15" s="2" t="s">
        <v>8</v>
      </c>
      <c r="B15" s="2">
        <v>157</v>
      </c>
      <c r="C15" s="7">
        <f t="shared" si="0"/>
        <v>0.94578313253012047</v>
      </c>
      <c r="D15" s="2">
        <v>7</v>
      </c>
      <c r="E15" s="7">
        <f t="shared" si="1"/>
        <v>4.2168674698795178E-2</v>
      </c>
      <c r="F15" s="2">
        <v>2</v>
      </c>
      <c r="G15" s="7">
        <f t="shared" si="2"/>
        <v>1.2048192771084338E-2</v>
      </c>
      <c r="H15" s="1">
        <f t="shared" si="3"/>
        <v>166</v>
      </c>
      <c r="I15" s="2">
        <v>563</v>
      </c>
      <c r="J15" s="5">
        <f t="shared" si="4"/>
        <v>0.29484902309058614</v>
      </c>
    </row>
    <row r="16" spans="1:10" ht="20.100000000000001" customHeight="1" x14ac:dyDescent="0.25">
      <c r="A16" s="2">
        <v>1973</v>
      </c>
      <c r="B16" s="2">
        <v>120</v>
      </c>
      <c r="C16" s="7">
        <f t="shared" si="0"/>
        <v>1</v>
      </c>
      <c r="D16" s="2">
        <v>0</v>
      </c>
      <c r="E16" s="7">
        <f t="shared" si="1"/>
        <v>0</v>
      </c>
      <c r="F16" s="2">
        <v>0</v>
      </c>
      <c r="G16" s="7">
        <f t="shared" si="2"/>
        <v>0</v>
      </c>
      <c r="H16" s="1">
        <f t="shared" si="3"/>
        <v>120</v>
      </c>
      <c r="I16" s="2">
        <v>546</v>
      </c>
      <c r="J16" s="5">
        <f t="shared" si="4"/>
        <v>0.21978021978021978</v>
      </c>
    </row>
    <row r="17" spans="1:10" ht="20.100000000000001" customHeight="1" x14ac:dyDescent="0.25">
      <c r="A17" s="2">
        <v>1983</v>
      </c>
      <c r="B17" s="2">
        <v>133</v>
      </c>
      <c r="C17" s="7">
        <f t="shared" si="0"/>
        <v>0.92361111111111116</v>
      </c>
      <c r="D17" s="2">
        <v>11</v>
      </c>
      <c r="E17" s="7">
        <f t="shared" si="1"/>
        <v>7.6388888888888895E-2</v>
      </c>
      <c r="F17" s="2">
        <v>0</v>
      </c>
      <c r="G17" s="7">
        <f t="shared" si="2"/>
        <v>0</v>
      </c>
      <c r="H17" s="1">
        <f t="shared" si="3"/>
        <v>144</v>
      </c>
      <c r="I17" s="2">
        <v>697</v>
      </c>
      <c r="J17" s="5">
        <f t="shared" si="4"/>
        <v>0.20659971305595409</v>
      </c>
    </row>
    <row r="18" spans="1:10" ht="27.75" customHeight="1" x14ac:dyDescent="0.35">
      <c r="A18" s="3" t="s">
        <v>9</v>
      </c>
      <c r="B18" s="3">
        <f>SUM(B10:B17)</f>
        <v>1263</v>
      </c>
      <c r="C18" s="8">
        <f t="shared" si="0"/>
        <v>0.97453703703703709</v>
      </c>
      <c r="D18" s="3">
        <f>SUM(D10:D17)</f>
        <v>29</v>
      </c>
      <c r="E18" s="8">
        <f t="shared" si="1"/>
        <v>2.2376543209876542E-2</v>
      </c>
      <c r="F18" s="3">
        <f>SUM(F10:F17)</f>
        <v>4</v>
      </c>
      <c r="G18" s="8">
        <f t="shared" si="2"/>
        <v>3.0864197530864196E-3</v>
      </c>
      <c r="H18" s="4">
        <f>SUM(H10:H17)</f>
        <v>1296</v>
      </c>
      <c r="I18" s="3">
        <f>SUM(I10:I17)</f>
        <v>4754</v>
      </c>
      <c r="J18" s="6">
        <f t="shared" si="4"/>
        <v>0.27261253681110642</v>
      </c>
    </row>
  </sheetData>
  <mergeCells count="13">
    <mergeCell ref="F8:F9"/>
    <mergeCell ref="G8:G9"/>
    <mergeCell ref="H8:H9"/>
    <mergeCell ref="A1:J1"/>
    <mergeCell ref="I8:I9"/>
    <mergeCell ref="J8:J9"/>
    <mergeCell ref="A5:J5"/>
    <mergeCell ref="A6:J6"/>
    <mergeCell ref="A3:J3"/>
    <mergeCell ref="A2:J2"/>
    <mergeCell ref="A8:A9"/>
    <mergeCell ref="C8:C9"/>
    <mergeCell ref="E8:E9"/>
  </mergeCells>
  <printOptions horizontalCentered="1"/>
  <pageMargins left="0.11811023622047245" right="0.11811023622047245" top="0.43307086614173229" bottom="0.3543307086614173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5" sqref="A5:J5"/>
    </sheetView>
  </sheetViews>
  <sheetFormatPr defaultRowHeight="15" x14ac:dyDescent="0.25"/>
  <cols>
    <col min="1" max="1" width="23.85546875" customWidth="1"/>
    <col min="2" max="2" width="11.140625" customWidth="1"/>
    <col min="3" max="3" width="11.28515625" customWidth="1"/>
    <col min="4" max="4" width="10.85546875" customWidth="1"/>
    <col min="5" max="5" width="10.7109375" customWidth="1"/>
    <col min="6" max="6" width="9.5703125" customWidth="1"/>
    <col min="7" max="7" width="12.85546875" customWidth="1"/>
    <col min="8" max="8" width="13.85546875" customWidth="1"/>
    <col min="9" max="9" width="11.5703125" customWidth="1"/>
    <col min="10" max="10" width="10" customWidth="1"/>
  </cols>
  <sheetData>
    <row r="1" spans="1:10" ht="2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3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18.75" x14ac:dyDescent="0.3">
      <c r="A5" s="23" t="s">
        <v>40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ht="25.5" customHeight="1" x14ac:dyDescent="0.25">
      <c r="A7" s="13" t="s">
        <v>33</v>
      </c>
      <c r="B7" s="13" t="s">
        <v>25</v>
      </c>
      <c r="C7" s="13" t="s">
        <v>22</v>
      </c>
      <c r="D7" s="13" t="s">
        <v>27</v>
      </c>
      <c r="E7" s="13" t="s">
        <v>22</v>
      </c>
      <c r="F7" s="13" t="s">
        <v>28</v>
      </c>
      <c r="G7" s="13" t="s">
        <v>22</v>
      </c>
      <c r="H7" s="13" t="s">
        <v>23</v>
      </c>
      <c r="I7" s="15" t="s">
        <v>4</v>
      </c>
      <c r="J7" s="17" t="s">
        <v>24</v>
      </c>
    </row>
    <row r="8" spans="1:10" ht="23.25" customHeight="1" x14ac:dyDescent="0.25">
      <c r="A8" s="14"/>
      <c r="B8" s="14"/>
      <c r="C8" s="14"/>
      <c r="D8" s="14"/>
      <c r="E8" s="14"/>
      <c r="F8" s="14"/>
      <c r="G8" s="14"/>
      <c r="H8" s="14"/>
      <c r="I8" s="16"/>
      <c r="J8" s="18"/>
    </row>
    <row r="9" spans="1:10" ht="20.100000000000001" customHeight="1" x14ac:dyDescent="0.25">
      <c r="A9" s="2" t="s">
        <v>34</v>
      </c>
      <c r="B9" s="2">
        <f>(MALABARSTH!B18)</f>
        <v>1263</v>
      </c>
      <c r="C9" s="7">
        <f>(B9/H9)</f>
        <v>0.97453703703703709</v>
      </c>
      <c r="D9" s="2">
        <f>(MALABARSTH!D18)</f>
        <v>29</v>
      </c>
      <c r="E9" s="7">
        <f>(D9/H9)</f>
        <v>2.2376543209876542E-2</v>
      </c>
      <c r="F9" s="2">
        <f>(MALABARSTH!F18)</f>
        <v>4</v>
      </c>
      <c r="G9" s="7">
        <f>(F9/H9)</f>
        <v>3.0864197530864196E-3</v>
      </c>
      <c r="H9" s="2">
        <f>(B9+D9+F9)</f>
        <v>1296</v>
      </c>
      <c r="I9" s="2">
        <v>4754</v>
      </c>
      <c r="J9" s="7">
        <f>(H9/I9)</f>
        <v>0.27261253681110642</v>
      </c>
    </row>
    <row r="10" spans="1:10" ht="20.100000000000001" customHeight="1" x14ac:dyDescent="0.25">
      <c r="A10" s="2" t="s">
        <v>35</v>
      </c>
      <c r="B10" s="2">
        <f>(AUZONTUN!D34)</f>
        <v>2459</v>
      </c>
      <c r="C10" s="7">
        <f>(B10/H10)</f>
        <v>0.88041532402434663</v>
      </c>
      <c r="D10" s="2">
        <f>(AUZONTUN!B34)</f>
        <v>323</v>
      </c>
      <c r="E10" s="7">
        <f>(D10/H10)</f>
        <v>0.11564625850340136</v>
      </c>
      <c r="F10" s="2">
        <f>(AUZONTUN!F34)</f>
        <v>11</v>
      </c>
      <c r="G10" s="7">
        <f>(F10/H10)</f>
        <v>3.9384174722520591E-3</v>
      </c>
      <c r="H10" s="2">
        <f>(B10+D10+F10)</f>
        <v>2793</v>
      </c>
      <c r="I10" s="2">
        <v>11318</v>
      </c>
      <c r="J10" s="7">
        <f>(H10/I10)</f>
        <v>0.24677504859515814</v>
      </c>
    </row>
    <row r="11" spans="1:10" ht="27.75" customHeight="1" x14ac:dyDescent="0.3">
      <c r="A11" s="11" t="s">
        <v>9</v>
      </c>
      <c r="B11" s="11">
        <f>SUM(B9:B10)</f>
        <v>3722</v>
      </c>
      <c r="C11" s="12">
        <f>(B11/H11)</f>
        <v>0.91024700415749571</v>
      </c>
      <c r="D11" s="11">
        <f>SUM(D9:D10)</f>
        <v>352</v>
      </c>
      <c r="E11" s="12">
        <f>(D11/H11)</f>
        <v>8.6084617265835162E-2</v>
      </c>
      <c r="F11" s="11">
        <f>SUM(F9:F10)</f>
        <v>15</v>
      </c>
      <c r="G11" s="12">
        <f>(F11/H11)</f>
        <v>3.6683785766691121E-3</v>
      </c>
      <c r="H11" s="11">
        <f>SUM(H9:H10)</f>
        <v>4089</v>
      </c>
      <c r="I11" s="11">
        <f>SUM(I9:I10)</f>
        <v>16072</v>
      </c>
      <c r="J11" s="12">
        <f>(H11/I11)</f>
        <v>0.25441762070681934</v>
      </c>
    </row>
    <row r="15" spans="1:10" ht="21" x14ac:dyDescent="0.35">
      <c r="A15" s="24" t="s">
        <v>36</v>
      </c>
      <c r="B15" s="24"/>
      <c r="C15" s="24"/>
      <c r="D15" s="24"/>
      <c r="E15" s="24"/>
      <c r="F15" s="24"/>
      <c r="G15" s="24"/>
      <c r="H15" s="24"/>
      <c r="I15" s="24"/>
    </row>
    <row r="17" spans="1:9" ht="45" x14ac:dyDescent="0.25">
      <c r="A17" s="9" t="s">
        <v>33</v>
      </c>
      <c r="B17" s="9" t="s">
        <v>37</v>
      </c>
      <c r="C17" s="9" t="s">
        <v>38</v>
      </c>
      <c r="D17" s="9" t="s">
        <v>39</v>
      </c>
      <c r="E17" s="9" t="s">
        <v>25</v>
      </c>
      <c r="F17" s="9" t="s">
        <v>28</v>
      </c>
      <c r="G17" s="9" t="s">
        <v>23</v>
      </c>
      <c r="H17" s="9" t="s">
        <v>4</v>
      </c>
      <c r="I17" s="9" t="s">
        <v>24</v>
      </c>
    </row>
    <row r="18" spans="1:9" x14ac:dyDescent="0.25">
      <c r="A18" s="2" t="s">
        <v>34</v>
      </c>
      <c r="B18" s="1">
        <v>215</v>
      </c>
      <c r="C18" s="1">
        <v>339</v>
      </c>
      <c r="D18" s="1">
        <v>24</v>
      </c>
      <c r="E18" s="1">
        <v>1676</v>
      </c>
      <c r="F18" s="1">
        <v>10</v>
      </c>
      <c r="G18" s="1">
        <f>SUM(B18:F18)</f>
        <v>2264</v>
      </c>
      <c r="H18" s="1">
        <v>4518</v>
      </c>
      <c r="I18" s="5">
        <f>(G18/H18)</f>
        <v>0.50110668437361661</v>
      </c>
    </row>
    <row r="19" spans="1:9" x14ac:dyDescent="0.25">
      <c r="A19" s="2" t="s">
        <v>35</v>
      </c>
      <c r="B19" s="1">
        <v>743</v>
      </c>
      <c r="C19" s="1">
        <v>862</v>
      </c>
      <c r="D19" s="1"/>
      <c r="E19" s="1">
        <v>3516</v>
      </c>
      <c r="F19" s="1">
        <v>22</v>
      </c>
      <c r="G19" s="1">
        <f>SUM(B19:F19)</f>
        <v>5143</v>
      </c>
      <c r="H19" s="1">
        <v>11187</v>
      </c>
      <c r="I19" s="5">
        <f>(G19/H19)</f>
        <v>0.45973004380084026</v>
      </c>
    </row>
  </sheetData>
  <mergeCells count="15">
    <mergeCell ref="A15:I15"/>
    <mergeCell ref="A7:A8"/>
    <mergeCell ref="B7:B8"/>
    <mergeCell ref="C7:C8"/>
    <mergeCell ref="D7:D8"/>
    <mergeCell ref="E7:E8"/>
    <mergeCell ref="F7:F8"/>
    <mergeCell ref="A1:J1"/>
    <mergeCell ref="A2:J2"/>
    <mergeCell ref="A3:J3"/>
    <mergeCell ref="G7:G8"/>
    <mergeCell ref="H7:H8"/>
    <mergeCell ref="I7:I8"/>
    <mergeCell ref="J7:J8"/>
    <mergeCell ref="A5:J5"/>
  </mergeCells>
  <printOptions horizontalCentered="1"/>
  <pageMargins left="0.11811023622047245" right="0.11811023622047245" top="0.43307086614173229" bottom="0.35433070866141736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AUZONTUN</vt:lpstr>
      <vt:lpstr>MALABARSTH</vt:lpstr>
      <vt:lpstr>SUMMARY</vt:lpstr>
      <vt:lpstr>Sheet2</vt:lpstr>
      <vt:lpstr>Sheet3</vt:lpstr>
      <vt:lpstr>AUZONTUN!Print_Titles</vt:lpstr>
      <vt:lpstr>MALABARSTH!Print_Titles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sahadeol</dc:creator>
  <cp:lastModifiedBy>user</cp:lastModifiedBy>
  <cp:lastPrinted>2015-12-08T00:37:14Z</cp:lastPrinted>
  <dcterms:created xsi:type="dcterms:W3CDTF">2015-12-03T14:04:44Z</dcterms:created>
  <dcterms:modified xsi:type="dcterms:W3CDTF">2018-09-20T18:45:46Z</dcterms:modified>
</cp:coreProperties>
</file>