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lection 2015\"/>
    </mc:Choice>
  </mc:AlternateContent>
  <bookViews>
    <workbookView xWindow="0" yWindow="0" windowWidth="15360" windowHeight="873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H20" i="1" l="1"/>
  <c r="AB20" i="1"/>
  <c r="J23" i="1" l="1"/>
  <c r="AP48" i="1" l="1"/>
  <c r="AN48" i="1"/>
  <c r="AL48" i="1"/>
  <c r="AJ48" i="1"/>
  <c r="AF48" i="1"/>
  <c r="AD48" i="1"/>
  <c r="Z48" i="1"/>
  <c r="X48" i="1"/>
  <c r="V48" i="1"/>
  <c r="T48" i="1"/>
  <c r="R48" i="1"/>
  <c r="P48" i="1"/>
  <c r="N48" i="1"/>
  <c r="L48" i="1"/>
  <c r="H48" i="1"/>
  <c r="C8" i="1"/>
  <c r="C7" i="1"/>
  <c r="AO48" i="1"/>
  <c r="AM48" i="1"/>
  <c r="AK48" i="1"/>
  <c r="AI48" i="1"/>
  <c r="AG48" i="1"/>
  <c r="AH48" i="1" s="1"/>
  <c r="AE48" i="1"/>
  <c r="AC48" i="1"/>
  <c r="AA48" i="1"/>
  <c r="AB48" i="1" s="1"/>
  <c r="Y48" i="1"/>
  <c r="W48" i="1"/>
  <c r="U48" i="1"/>
  <c r="S48" i="1"/>
  <c r="Q48" i="1"/>
  <c r="O48" i="1"/>
  <c r="M48" i="1"/>
  <c r="K48" i="1"/>
  <c r="I48" i="1"/>
  <c r="J48" i="1" s="1"/>
  <c r="G48" i="1"/>
  <c r="E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B48" i="1"/>
  <c r="C48" i="1" l="1"/>
  <c r="D48" i="1" s="1"/>
  <c r="V26" i="1"/>
  <c r="F9" i="1"/>
  <c r="F10" i="1"/>
  <c r="F11" i="1"/>
  <c r="F13" i="1"/>
  <c r="F14" i="1"/>
  <c r="F15" i="1"/>
  <c r="F17" i="1"/>
  <c r="F18" i="1"/>
  <c r="F19" i="1"/>
  <c r="F20" i="1"/>
  <c r="X25" i="1"/>
  <c r="X24" i="1"/>
  <c r="V20" i="1" l="1"/>
  <c r="V16" i="1"/>
  <c r="AB19" i="1"/>
  <c r="AB18" i="1"/>
  <c r="R17" i="1"/>
  <c r="AN9" i="1"/>
  <c r="P24" i="1"/>
  <c r="N25" i="1"/>
  <c r="N15" i="1"/>
  <c r="N10" i="1"/>
  <c r="L17" i="1"/>
  <c r="J10" i="1"/>
  <c r="J9" i="1"/>
  <c r="H24" i="1"/>
  <c r="H17" i="1"/>
  <c r="H15" i="1"/>
  <c r="H14" i="1"/>
  <c r="H9" i="1"/>
  <c r="F47" i="1"/>
  <c r="AH47" i="1" s="1"/>
  <c r="F46" i="1"/>
  <c r="F45" i="1"/>
  <c r="F44" i="1"/>
  <c r="F43" i="1"/>
  <c r="F42" i="1"/>
  <c r="F41" i="1"/>
  <c r="F40" i="1"/>
  <c r="H40" i="1" s="1"/>
  <c r="F39" i="1"/>
  <c r="F38" i="1"/>
  <c r="T38" i="1" s="1"/>
  <c r="F37" i="1"/>
  <c r="L37" i="1" s="1"/>
  <c r="F36" i="1"/>
  <c r="H36" i="1" s="1"/>
  <c r="F35" i="1"/>
  <c r="F34" i="1"/>
  <c r="F33" i="1"/>
  <c r="F32" i="1"/>
  <c r="F31" i="1"/>
  <c r="F30" i="1"/>
  <c r="F29" i="1"/>
  <c r="F28" i="1"/>
  <c r="F27" i="1"/>
  <c r="N24" i="1"/>
  <c r="F23" i="1"/>
  <c r="AJ23" i="1" s="1"/>
  <c r="F22" i="1"/>
  <c r="N22" i="1" s="1"/>
  <c r="F21" i="1"/>
  <c r="J21" i="1" s="1"/>
  <c r="J19" i="1"/>
  <c r="P18" i="1"/>
  <c r="J16" i="1"/>
  <c r="H10" i="1"/>
  <c r="AF45" i="1" l="1"/>
  <c r="AL45" i="1"/>
  <c r="AD45" i="1"/>
  <c r="AF44" i="1"/>
  <c r="AL44" i="1"/>
  <c r="F48" i="1"/>
  <c r="H33" i="1"/>
  <c r="N33" i="1"/>
  <c r="H47" i="1"/>
  <c r="N46" i="1"/>
  <c r="H46" i="1"/>
  <c r="N45" i="1"/>
  <c r="H21" i="1"/>
  <c r="H38" i="1"/>
  <c r="N21" i="1"/>
  <c r="N38" i="1"/>
  <c r="H30" i="1"/>
  <c r="V42" i="1"/>
  <c r="J31" i="1"/>
  <c r="J39" i="1"/>
  <c r="H23" i="1"/>
  <c r="H32" i="1"/>
  <c r="H45" i="1"/>
  <c r="J22" i="1"/>
  <c r="J30" i="1"/>
  <c r="J38" i="1"/>
  <c r="J47" i="1"/>
  <c r="N44" i="1"/>
  <c r="V44" i="1"/>
  <c r="AD44" i="1"/>
  <c r="H27" i="1"/>
  <c r="Z41" i="1"/>
  <c r="J32" i="1"/>
  <c r="H22" i="1"/>
  <c r="H31" i="1"/>
  <c r="H39" i="1"/>
  <c r="J33" i="1"/>
  <c r="J46" i="1"/>
  <c r="H44" i="1"/>
  <c r="H43" i="1"/>
  <c r="J43" i="1"/>
  <c r="H42" i="1"/>
  <c r="J42" i="1"/>
  <c r="H41" i="1"/>
  <c r="L41" i="1"/>
  <c r="J40" i="1"/>
  <c r="N40" i="1"/>
  <c r="N37" i="1"/>
  <c r="H37" i="1"/>
  <c r="J36" i="1"/>
  <c r="X35" i="1"/>
  <c r="AP35" i="1"/>
  <c r="L35" i="1"/>
  <c r="H35" i="1"/>
  <c r="H34" i="1"/>
  <c r="J34" i="1"/>
  <c r="N29" i="1"/>
  <c r="H29" i="1"/>
  <c r="J29" i="1"/>
  <c r="J28" i="1"/>
  <c r="H28" i="1"/>
  <c r="N28" i="1"/>
  <c r="N27" i="1"/>
  <c r="J27" i="1"/>
  <c r="N26" i="1"/>
  <c r="H26" i="1"/>
  <c r="L26" i="1"/>
  <c r="P25" i="1"/>
  <c r="H25" i="1"/>
  <c r="H20" i="1"/>
  <c r="L20" i="1"/>
  <c r="N20" i="1"/>
  <c r="H19" i="1"/>
  <c r="N18" i="1"/>
  <c r="H18" i="1"/>
  <c r="N17" i="1"/>
  <c r="N16" i="1"/>
  <c r="H16" i="1"/>
  <c r="J15" i="1"/>
  <c r="N14" i="1"/>
  <c r="J14" i="1"/>
  <c r="N13" i="1"/>
  <c r="J13" i="1"/>
  <c r="H13" i="1"/>
  <c r="H12" i="1"/>
  <c r="J12" i="1"/>
  <c r="N12" i="1"/>
  <c r="H11" i="1"/>
  <c r="N11" i="1"/>
  <c r="J11" i="1"/>
</calcChain>
</file>

<file path=xl/sharedStrings.xml><?xml version="1.0" encoding="utf-8"?>
<sst xmlns="http://schemas.openxmlformats.org/spreadsheetml/2006/main" count="129" uniqueCount="78">
  <si>
    <t>ELECTORAL</t>
  </si>
  <si>
    <t>DISTRICT</t>
  </si>
  <si>
    <t xml:space="preserve">TOTAL NUMBER </t>
  </si>
  <si>
    <t xml:space="preserve">OF </t>
  </si>
  <si>
    <t>VOTES CAST</t>
  </si>
  <si>
    <t xml:space="preserve">REJECTED </t>
  </si>
  <si>
    <t>BALLOTS</t>
  </si>
  <si>
    <t xml:space="preserve">VALID </t>
  </si>
  <si>
    <t xml:space="preserve">VOTES </t>
  </si>
  <si>
    <t>POLLED</t>
  </si>
  <si>
    <t>P.N.M.</t>
  </si>
  <si>
    <t>U.N.C.</t>
  </si>
  <si>
    <t>C.O.P.</t>
  </si>
  <si>
    <t>D.D.P.</t>
  </si>
  <si>
    <t>I.L.P.</t>
  </si>
  <si>
    <t>N.J.A.C.</t>
  </si>
  <si>
    <t>I.D.P.</t>
  </si>
  <si>
    <t>IND.</t>
  </si>
  <si>
    <t>L.O.V.E.</t>
  </si>
  <si>
    <t>N.C.T.</t>
  </si>
  <si>
    <t>N.N.V.</t>
  </si>
  <si>
    <t>T.F.</t>
  </si>
  <si>
    <t>T.H.C.</t>
  </si>
  <si>
    <t>T.N.V.</t>
  </si>
  <si>
    <t>T.P.T.</t>
  </si>
  <si>
    <t>Y.E.P.</t>
  </si>
  <si>
    <t>Y.O.U.R.</t>
  </si>
  <si>
    <t>NO. OF</t>
  </si>
  <si>
    <t>VOTES</t>
  </si>
  <si>
    <t>%</t>
  </si>
  <si>
    <t>T.O.P.</t>
  </si>
  <si>
    <t>TOTAL</t>
  </si>
  <si>
    <t>ELECTORATE</t>
  </si>
  <si>
    <t xml:space="preserve">VOTER </t>
  </si>
  <si>
    <t>TURNOUT</t>
  </si>
  <si>
    <t>ELECTIONS AND BOUNDARIES COMMISSION</t>
  </si>
  <si>
    <t>RESULTS OF THE PARLIAMENTARY ELECTION HELD ON MONDAY 7TH SEPTEMBER, 2015</t>
  </si>
  <si>
    <t>1. ARIMA</t>
  </si>
  <si>
    <t>2.AROUCA/MALONEY</t>
  </si>
  <si>
    <t>3. BARATARIA/SAN JUAN</t>
  </si>
  <si>
    <t>4. CARONI CENTRAL</t>
  </si>
  <si>
    <t>5.CARONI EAST</t>
  </si>
  <si>
    <t>6. CHAGUANAS EAST</t>
  </si>
  <si>
    <t>7. CHAGUANAS WEST</t>
  </si>
  <si>
    <t>8. COUVA NORTH</t>
  </si>
  <si>
    <t>9. COUVA SOUTH</t>
  </si>
  <si>
    <t>10. CUMUTO/MANZANILLA</t>
  </si>
  <si>
    <t>11. D'ABADIE/O'MEARA</t>
  </si>
  <si>
    <t>12. DIEGO MARTIN CENTRAL</t>
  </si>
  <si>
    <t>13. DIEGO MARTIN NORTH/EAST</t>
  </si>
  <si>
    <t>14. DIEGO MARTIN WEST</t>
  </si>
  <si>
    <t>15. FYZABAD</t>
  </si>
  <si>
    <t>16. LA BREA</t>
  </si>
  <si>
    <t>17. LA HORQUETTA/TALPARO</t>
  </si>
  <si>
    <t>18. LAVENTILLE EAST/MORVANT</t>
  </si>
  <si>
    <t>19. LAVENTILLE WEST</t>
  </si>
  <si>
    <t>20. LOPINOT/BON AIR WEST</t>
  </si>
  <si>
    <t>21. MAYARO</t>
  </si>
  <si>
    <t>22. MORUGA/TABLELAND</t>
  </si>
  <si>
    <t>23. NAPARIMA</t>
  </si>
  <si>
    <t>24. OROPOUCHE EAST</t>
  </si>
  <si>
    <t>25. OROPOUCHE WEST</t>
  </si>
  <si>
    <t>26. POINT FORTIN</t>
  </si>
  <si>
    <t>27. POINTE-A-PIERRE</t>
  </si>
  <si>
    <t>28. PORT-OF-SPAIN NORTH/ST. ANN'S WEST</t>
  </si>
  <si>
    <t>29. PORT-OF-SPAIN SOUTH</t>
  </si>
  <si>
    <t>30. PRINCES TOWN</t>
  </si>
  <si>
    <t>31. SAN FERNANDO EAST</t>
  </si>
  <si>
    <t>32. SAN FERNANDO WEST</t>
  </si>
  <si>
    <t>33. SIPARIA</t>
  </si>
  <si>
    <t>34. ST. ANN'S EAST</t>
  </si>
  <si>
    <t>35. ST. AUGUSTINE</t>
  </si>
  <si>
    <t>36. ST. JOSEPH</t>
  </si>
  <si>
    <t>37. TABAQUITE</t>
  </si>
  <si>
    <t>38. TOBAGO EAST</t>
  </si>
  <si>
    <t>39. TOBAGO WEST</t>
  </si>
  <si>
    <t>40. TOCO/SANGRE GRANDE</t>
  </si>
  <si>
    <t>41. TUNAPUNA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</si>
</sst>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0" fillId="0" borderId="0" xfId="0" applyNumberFormat="1"/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0" fillId="0" borderId="0" xfId="0" applyBorder="1"/>
    <xf numFmtId="0" fontId="1" fillId="0" borderId="8" xfId="0" applyFont="1" applyBorder="1"/>
    <xf numFmtId="3" fontId="1" fillId="0" borderId="9" xfId="0" applyNumberFormat="1" applyFont="1" applyBorder="1"/>
    <xf numFmtId="10" fontId="1" fillId="0" borderId="9" xfId="0" applyNumberFormat="1" applyFont="1" applyBorder="1"/>
    <xf numFmtId="0" fontId="1" fillId="0" borderId="9" xfId="0" applyFont="1" applyBorder="1"/>
    <xf numFmtId="0" fontId="0" fillId="0" borderId="5" xfId="0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0" fontId="1" fillId="0" borderId="10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1"/>
  <sheetViews>
    <sheetView tabSelected="1" workbookViewId="0">
      <pane ySplit="1" topLeftCell="A2" activePane="bottomLeft" state="frozen"/>
      <selection pane="bottomLeft" activeCell="AI24" sqref="AI24"/>
    </sheetView>
  </sheetViews>
  <sheetFormatPr defaultRowHeight="14.4" x14ac:dyDescent="0.3"/>
  <cols>
    <col min="1" max="1" width="37.5546875" customWidth="1"/>
    <col min="2" max="2" width="12" customWidth="1"/>
    <col min="3" max="3" width="14.33203125" customWidth="1"/>
    <col min="4" max="4" width="11.21875" style="1" customWidth="1"/>
    <col min="8" max="8" width="9.109375" style="1"/>
    <col min="10" max="10" width="9.109375" style="1"/>
    <col min="12" max="12" width="9.109375" style="1"/>
    <col min="14" max="14" width="9.109375" style="1"/>
    <col min="16" max="16" width="9.109375" style="1"/>
    <col min="18" max="18" width="9.109375" style="1"/>
    <col min="20" max="20" width="9.109375" style="1"/>
    <col min="22" max="22" width="9.109375" style="1"/>
    <col min="24" max="24" width="9.109375" style="1"/>
    <col min="26" max="26" width="9.109375" style="1"/>
    <col min="28" max="28" width="9.109375" style="1"/>
    <col min="30" max="30" width="9.109375" style="1"/>
    <col min="31" max="31" width="11.109375" style="1" bestFit="1" customWidth="1"/>
    <col min="32" max="32" width="9.109375" style="1"/>
    <col min="34" max="34" width="9.109375" style="1"/>
    <col min="36" max="36" width="9.109375" style="1"/>
    <col min="38" max="38" width="9.109375" style="1"/>
    <col min="40" max="40" width="9.109375" style="1"/>
    <col min="42" max="42" width="9.109375" style="1"/>
  </cols>
  <sheetData>
    <row r="1" spans="1:42" x14ac:dyDescent="0.3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x14ac:dyDescent="0.3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ht="15" thickBot="1" x14ac:dyDescent="0.35"/>
    <row r="4" spans="1:42" s="5" customFormat="1" ht="15.6" thickTop="1" thickBot="1" x14ac:dyDescent="0.35">
      <c r="A4" s="3" t="s">
        <v>0</v>
      </c>
      <c r="B4" s="3" t="s">
        <v>32</v>
      </c>
      <c r="C4" s="3" t="s">
        <v>2</v>
      </c>
      <c r="D4" s="4" t="s">
        <v>33</v>
      </c>
      <c r="E4" s="3" t="s">
        <v>5</v>
      </c>
      <c r="F4" s="3" t="s">
        <v>7</v>
      </c>
      <c r="G4" s="22" t="s">
        <v>10</v>
      </c>
      <c r="H4" s="22"/>
      <c r="I4" s="22" t="s">
        <v>11</v>
      </c>
      <c r="J4" s="22"/>
      <c r="K4" s="22" t="s">
        <v>12</v>
      </c>
      <c r="L4" s="22"/>
      <c r="M4" s="22" t="s">
        <v>14</v>
      </c>
      <c r="N4" s="22"/>
      <c r="O4" s="22" t="s">
        <v>15</v>
      </c>
      <c r="P4" s="22"/>
      <c r="Q4" s="22" t="s">
        <v>13</v>
      </c>
      <c r="R4" s="22"/>
      <c r="S4" s="22" t="s">
        <v>16</v>
      </c>
      <c r="T4" s="22"/>
      <c r="U4" s="22" t="s">
        <v>17</v>
      </c>
      <c r="V4" s="22"/>
      <c r="W4" s="22" t="s">
        <v>18</v>
      </c>
      <c r="X4" s="22"/>
      <c r="Y4" s="22" t="s">
        <v>19</v>
      </c>
      <c r="Z4" s="22"/>
      <c r="AA4" s="22" t="s">
        <v>20</v>
      </c>
      <c r="AB4" s="22"/>
      <c r="AC4" s="22" t="s">
        <v>21</v>
      </c>
      <c r="AD4" s="22"/>
      <c r="AE4" s="24" t="s">
        <v>30</v>
      </c>
      <c r="AF4" s="25"/>
      <c r="AG4" s="22" t="s">
        <v>22</v>
      </c>
      <c r="AH4" s="22"/>
      <c r="AI4" s="22" t="s">
        <v>23</v>
      </c>
      <c r="AJ4" s="22"/>
      <c r="AK4" s="22" t="s">
        <v>24</v>
      </c>
      <c r="AL4" s="22"/>
      <c r="AM4" s="22" t="s">
        <v>25</v>
      </c>
      <c r="AN4" s="22"/>
      <c r="AO4" s="22" t="s">
        <v>26</v>
      </c>
      <c r="AP4" s="22"/>
    </row>
    <row r="5" spans="1:42" s="5" customFormat="1" ht="15" thickTop="1" x14ac:dyDescent="0.3">
      <c r="A5" s="6" t="s">
        <v>1</v>
      </c>
      <c r="B5" s="6"/>
      <c r="C5" s="6" t="s">
        <v>3</v>
      </c>
      <c r="D5" s="7" t="s">
        <v>34</v>
      </c>
      <c r="E5" s="6" t="s">
        <v>6</v>
      </c>
      <c r="F5" s="6" t="s">
        <v>8</v>
      </c>
      <c r="G5" s="3" t="s">
        <v>27</v>
      </c>
      <c r="H5" s="4"/>
      <c r="I5" s="3" t="s">
        <v>27</v>
      </c>
      <c r="J5" s="4"/>
      <c r="K5" s="3" t="s">
        <v>27</v>
      </c>
      <c r="L5" s="4"/>
      <c r="M5" s="3" t="s">
        <v>27</v>
      </c>
      <c r="N5" s="4"/>
      <c r="O5" s="3" t="s">
        <v>27</v>
      </c>
      <c r="P5" s="4"/>
      <c r="Q5" s="3" t="s">
        <v>27</v>
      </c>
      <c r="R5" s="4"/>
      <c r="S5" s="3" t="s">
        <v>27</v>
      </c>
      <c r="T5" s="4"/>
      <c r="U5" s="3" t="s">
        <v>27</v>
      </c>
      <c r="V5" s="4"/>
      <c r="W5" s="3" t="s">
        <v>27</v>
      </c>
      <c r="X5" s="4"/>
      <c r="Y5" s="3" t="s">
        <v>27</v>
      </c>
      <c r="Z5" s="4"/>
      <c r="AA5" s="3" t="s">
        <v>27</v>
      </c>
      <c r="AB5" s="4"/>
      <c r="AC5" s="3" t="s">
        <v>27</v>
      </c>
      <c r="AD5" s="4"/>
      <c r="AE5" s="4" t="s">
        <v>27</v>
      </c>
      <c r="AF5" s="4"/>
      <c r="AG5" s="3" t="s">
        <v>27</v>
      </c>
      <c r="AH5" s="4"/>
      <c r="AI5" s="3" t="s">
        <v>27</v>
      </c>
      <c r="AJ5" s="4"/>
      <c r="AK5" s="3" t="s">
        <v>27</v>
      </c>
      <c r="AL5" s="4"/>
      <c r="AM5" s="3" t="s">
        <v>27</v>
      </c>
      <c r="AN5" s="4"/>
      <c r="AO5" s="3" t="s">
        <v>27</v>
      </c>
      <c r="AP5" s="4"/>
    </row>
    <row r="6" spans="1:42" s="5" customFormat="1" ht="15" thickBot="1" x14ac:dyDescent="0.35">
      <c r="A6" s="8"/>
      <c r="B6" s="8"/>
      <c r="C6" s="8" t="s">
        <v>4</v>
      </c>
      <c r="D6" s="9"/>
      <c r="E6" s="8"/>
      <c r="F6" s="8" t="s">
        <v>9</v>
      </c>
      <c r="G6" s="8" t="s">
        <v>28</v>
      </c>
      <c r="H6" s="9" t="s">
        <v>29</v>
      </c>
      <c r="I6" s="8" t="s">
        <v>28</v>
      </c>
      <c r="J6" s="9" t="s">
        <v>29</v>
      </c>
      <c r="K6" s="8" t="s">
        <v>28</v>
      </c>
      <c r="L6" s="9" t="s">
        <v>29</v>
      </c>
      <c r="M6" s="8" t="s">
        <v>28</v>
      </c>
      <c r="N6" s="9" t="s">
        <v>29</v>
      </c>
      <c r="O6" s="8" t="s">
        <v>28</v>
      </c>
      <c r="P6" s="9" t="s">
        <v>29</v>
      </c>
      <c r="Q6" s="8" t="s">
        <v>28</v>
      </c>
      <c r="R6" s="9" t="s">
        <v>29</v>
      </c>
      <c r="S6" s="8" t="s">
        <v>28</v>
      </c>
      <c r="T6" s="9" t="s">
        <v>29</v>
      </c>
      <c r="U6" s="8" t="s">
        <v>28</v>
      </c>
      <c r="V6" s="9" t="s">
        <v>29</v>
      </c>
      <c r="W6" s="8" t="s">
        <v>28</v>
      </c>
      <c r="X6" s="9" t="s">
        <v>29</v>
      </c>
      <c r="Y6" s="8" t="s">
        <v>28</v>
      </c>
      <c r="Z6" s="9" t="s">
        <v>29</v>
      </c>
      <c r="AA6" s="8" t="s">
        <v>28</v>
      </c>
      <c r="AB6" s="9" t="s">
        <v>29</v>
      </c>
      <c r="AC6" s="8" t="s">
        <v>28</v>
      </c>
      <c r="AD6" s="9" t="s">
        <v>29</v>
      </c>
      <c r="AE6" s="9" t="s">
        <v>28</v>
      </c>
      <c r="AF6" s="9" t="s">
        <v>29</v>
      </c>
      <c r="AG6" s="8" t="s">
        <v>28</v>
      </c>
      <c r="AH6" s="9" t="s">
        <v>29</v>
      </c>
      <c r="AI6" s="8" t="s">
        <v>28</v>
      </c>
      <c r="AJ6" s="9" t="s">
        <v>29</v>
      </c>
      <c r="AK6" s="8" t="s">
        <v>28</v>
      </c>
      <c r="AL6" s="9" t="s">
        <v>29</v>
      </c>
      <c r="AM6" s="8" t="s">
        <v>28</v>
      </c>
      <c r="AN6" s="9" t="s">
        <v>29</v>
      </c>
      <c r="AO6" s="8" t="s">
        <v>28</v>
      </c>
      <c r="AP6" s="9" t="s">
        <v>29</v>
      </c>
    </row>
    <row r="7" spans="1:42" ht="15.6" thickTop="1" thickBot="1" x14ac:dyDescent="0.35">
      <c r="A7" s="15" t="s">
        <v>37</v>
      </c>
      <c r="B7" s="16">
        <v>25555</v>
      </c>
      <c r="C7" s="16">
        <f>SUM(F7+E7)</f>
        <v>15761</v>
      </c>
      <c r="D7" s="17">
        <f>SUM(C7/B7)</f>
        <v>0.61674819017804738</v>
      </c>
      <c r="E7" s="18">
        <v>56</v>
      </c>
      <c r="F7" s="16">
        <v>15705</v>
      </c>
      <c r="G7" s="16">
        <v>10879</v>
      </c>
      <c r="H7" s="17">
        <v>0.69520000000000004</v>
      </c>
      <c r="I7" s="18"/>
      <c r="J7" s="17"/>
      <c r="K7" s="16">
        <v>4578</v>
      </c>
      <c r="L7" s="17">
        <v>0.29249999999999998</v>
      </c>
      <c r="M7" s="18">
        <v>248</v>
      </c>
      <c r="N7" s="17">
        <v>1.5800000000000002E-2</v>
      </c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7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</row>
    <row r="8" spans="1:42" ht="15.6" thickTop="1" thickBot="1" x14ac:dyDescent="0.35">
      <c r="A8" s="15" t="s">
        <v>38</v>
      </c>
      <c r="B8" s="16">
        <v>26321</v>
      </c>
      <c r="C8" s="16">
        <f>SUM(F8+E8)</f>
        <v>18250</v>
      </c>
      <c r="D8" s="17">
        <f>SUM(C8/B8)</f>
        <v>0.69336271418259188</v>
      </c>
      <c r="E8" s="18">
        <v>50</v>
      </c>
      <c r="F8" s="16">
        <v>18200</v>
      </c>
      <c r="G8" s="16">
        <v>14843</v>
      </c>
      <c r="H8" s="17">
        <v>0.8155</v>
      </c>
      <c r="I8" s="18"/>
      <c r="J8" s="17"/>
      <c r="K8" s="16">
        <v>3357</v>
      </c>
      <c r="L8" s="17">
        <v>0.1845</v>
      </c>
      <c r="M8" s="18"/>
      <c r="N8" s="17"/>
      <c r="O8" s="18"/>
      <c r="P8" s="17"/>
      <c r="Q8" s="18"/>
      <c r="R8" s="17"/>
      <c r="S8" s="18"/>
      <c r="T8" s="17"/>
      <c r="U8" s="18"/>
      <c r="V8" s="17"/>
      <c r="W8" s="18"/>
      <c r="X8" s="17"/>
      <c r="Y8" s="18"/>
      <c r="Z8" s="17"/>
      <c r="AA8" s="18"/>
      <c r="AB8" s="17"/>
      <c r="AC8" s="18"/>
      <c r="AD8" s="17"/>
      <c r="AE8" s="17"/>
      <c r="AF8" s="17"/>
      <c r="AG8" s="18"/>
      <c r="AH8" s="17"/>
      <c r="AI8" s="18"/>
      <c r="AJ8" s="17"/>
      <c r="AK8" s="18"/>
      <c r="AL8" s="17"/>
      <c r="AM8" s="18"/>
      <c r="AN8" s="17"/>
      <c r="AO8" s="18"/>
      <c r="AP8" s="17"/>
    </row>
    <row r="9" spans="1:42" ht="15.6" thickTop="1" thickBot="1" x14ac:dyDescent="0.35">
      <c r="A9" s="15" t="s">
        <v>39</v>
      </c>
      <c r="B9" s="16">
        <v>25529</v>
      </c>
      <c r="C9" s="16">
        <v>16970</v>
      </c>
      <c r="D9" s="17">
        <f t="shared" ref="D9:D47" si="0">SUM(C9/B9)</f>
        <v>0.66473422382388658</v>
      </c>
      <c r="E9" s="18">
        <v>32</v>
      </c>
      <c r="F9" s="16">
        <f t="shared" ref="F9:F20" si="1">SUM(C9-E9)</f>
        <v>16938</v>
      </c>
      <c r="G9" s="16">
        <v>8182</v>
      </c>
      <c r="H9" s="17">
        <f>SUM(G9/F9)</f>
        <v>0.48305585074979335</v>
      </c>
      <c r="I9" s="16">
        <v>8722</v>
      </c>
      <c r="J9" s="17">
        <f t="shared" ref="J9:J47" si="2">SUM(I9/F9)</f>
        <v>0.51493682843310895</v>
      </c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17"/>
      <c r="W9" s="18"/>
      <c r="X9" s="17"/>
      <c r="Y9" s="18"/>
      <c r="Z9" s="17"/>
      <c r="AA9" s="18"/>
      <c r="AB9" s="17"/>
      <c r="AC9" s="18"/>
      <c r="AD9" s="17"/>
      <c r="AE9" s="17"/>
      <c r="AF9" s="17"/>
      <c r="AG9" s="18"/>
      <c r="AH9" s="17"/>
      <c r="AI9" s="18"/>
      <c r="AJ9" s="17"/>
      <c r="AK9" s="18"/>
      <c r="AL9" s="17"/>
      <c r="AM9" s="18">
        <v>34</v>
      </c>
      <c r="AN9" s="17">
        <f>SUM(AM9/F9)</f>
        <v>2.0073208170976503E-3</v>
      </c>
      <c r="AO9" s="18"/>
      <c r="AP9" s="17"/>
    </row>
    <row r="10" spans="1:42" ht="15.6" thickTop="1" thickBot="1" x14ac:dyDescent="0.35">
      <c r="A10" s="15" t="s">
        <v>40</v>
      </c>
      <c r="B10" s="16">
        <v>27887</v>
      </c>
      <c r="C10" s="16">
        <v>19731</v>
      </c>
      <c r="D10" s="17">
        <f t="shared" si="0"/>
        <v>0.70753397640477644</v>
      </c>
      <c r="E10" s="18">
        <v>37</v>
      </c>
      <c r="F10" s="16">
        <f t="shared" si="1"/>
        <v>19694</v>
      </c>
      <c r="G10" s="16">
        <v>7206</v>
      </c>
      <c r="H10" s="17">
        <f t="shared" ref="H10:H47" si="3">SUM(G10/F10)</f>
        <v>0.3658982431197319</v>
      </c>
      <c r="I10" s="16">
        <v>12349</v>
      </c>
      <c r="J10" s="17">
        <f t="shared" si="2"/>
        <v>0.62704376967604347</v>
      </c>
      <c r="K10" s="18"/>
      <c r="L10" s="17"/>
      <c r="M10" s="18">
        <v>139</v>
      </c>
      <c r="N10" s="17">
        <f t="shared" ref="N10:N46" si="4">SUM(M10/F10)</f>
        <v>7.0579872042246371E-3</v>
      </c>
      <c r="O10" s="18"/>
      <c r="P10" s="17"/>
      <c r="Q10" s="18"/>
      <c r="R10" s="17"/>
      <c r="S10" s="18"/>
      <c r="T10" s="17"/>
      <c r="U10" s="18"/>
      <c r="V10" s="17"/>
      <c r="W10" s="18"/>
      <c r="X10" s="17"/>
      <c r="Y10" s="18"/>
      <c r="Z10" s="17"/>
      <c r="AA10" s="18"/>
      <c r="AB10" s="17"/>
      <c r="AC10" s="18"/>
      <c r="AD10" s="17"/>
      <c r="AE10" s="17"/>
      <c r="AF10" s="17"/>
      <c r="AG10" s="18"/>
      <c r="AH10" s="17"/>
      <c r="AI10" s="18"/>
      <c r="AJ10" s="17"/>
      <c r="AK10" s="18"/>
      <c r="AL10" s="17"/>
      <c r="AM10" s="18"/>
      <c r="AN10" s="17"/>
      <c r="AO10" s="18"/>
      <c r="AP10" s="17"/>
    </row>
    <row r="11" spans="1:42" ht="15.6" thickTop="1" thickBot="1" x14ac:dyDescent="0.35">
      <c r="A11" s="15" t="s">
        <v>41</v>
      </c>
      <c r="B11" s="16">
        <v>27602</v>
      </c>
      <c r="C11" s="16">
        <v>18863</v>
      </c>
      <c r="D11" s="17">
        <f t="shared" si="0"/>
        <v>0.68339250778929062</v>
      </c>
      <c r="E11" s="18">
        <v>41</v>
      </c>
      <c r="F11" s="16">
        <f t="shared" si="1"/>
        <v>18822</v>
      </c>
      <c r="G11" s="16">
        <v>5095</v>
      </c>
      <c r="H11" s="17">
        <f t="shared" si="3"/>
        <v>0.27069386887684627</v>
      </c>
      <c r="I11" s="16">
        <v>13525</v>
      </c>
      <c r="J11" s="17">
        <f t="shared" si="2"/>
        <v>0.71857400913824243</v>
      </c>
      <c r="K11" s="18"/>
      <c r="L11" s="17"/>
      <c r="M11" s="18">
        <v>202</v>
      </c>
      <c r="N11" s="17">
        <f t="shared" si="4"/>
        <v>1.0732121984911275E-2</v>
      </c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7"/>
      <c r="AC11" s="18"/>
      <c r="AD11" s="17"/>
      <c r="AE11" s="17"/>
      <c r="AF11" s="17"/>
      <c r="AG11" s="18"/>
      <c r="AH11" s="17"/>
      <c r="AI11" s="18"/>
      <c r="AJ11" s="17"/>
      <c r="AK11" s="18"/>
      <c r="AL11" s="17"/>
      <c r="AM11" s="18"/>
      <c r="AN11" s="17"/>
      <c r="AO11" s="18"/>
      <c r="AP11" s="17"/>
    </row>
    <row r="12" spans="1:42" ht="15.6" thickTop="1" thickBot="1" x14ac:dyDescent="0.35">
      <c r="A12" s="15" t="s">
        <v>42</v>
      </c>
      <c r="B12" s="16">
        <v>25488</v>
      </c>
      <c r="C12" s="16">
        <v>17942</v>
      </c>
      <c r="D12" s="17">
        <f t="shared" si="0"/>
        <v>0.70393910860012554</v>
      </c>
      <c r="E12" s="18">
        <v>27</v>
      </c>
      <c r="F12" s="16">
        <v>17915</v>
      </c>
      <c r="G12" s="16">
        <v>7860</v>
      </c>
      <c r="H12" s="17">
        <f t="shared" si="3"/>
        <v>0.43873848730114429</v>
      </c>
      <c r="I12" s="16">
        <v>9284</v>
      </c>
      <c r="J12" s="17">
        <f t="shared" si="2"/>
        <v>0.51822495115824729</v>
      </c>
      <c r="K12" s="18"/>
      <c r="L12" s="17"/>
      <c r="M12" s="18">
        <v>771</v>
      </c>
      <c r="N12" s="17">
        <f t="shared" si="4"/>
        <v>4.3036561540608427E-2</v>
      </c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7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</row>
    <row r="13" spans="1:42" ht="15.6" thickTop="1" thickBot="1" x14ac:dyDescent="0.35">
      <c r="A13" s="15" t="s">
        <v>43</v>
      </c>
      <c r="B13" s="16">
        <v>27704</v>
      </c>
      <c r="C13" s="16">
        <v>20179</v>
      </c>
      <c r="D13" s="17">
        <f t="shared" si="0"/>
        <v>0.72837857349119262</v>
      </c>
      <c r="E13" s="18">
        <v>65</v>
      </c>
      <c r="F13" s="16">
        <f t="shared" si="1"/>
        <v>20114</v>
      </c>
      <c r="G13" s="16">
        <v>2190</v>
      </c>
      <c r="H13" s="17">
        <f t="shared" si="3"/>
        <v>0.10887938749129959</v>
      </c>
      <c r="I13" s="16">
        <v>17506</v>
      </c>
      <c r="J13" s="17">
        <f t="shared" si="2"/>
        <v>0.87033906731629707</v>
      </c>
      <c r="K13" s="18"/>
      <c r="L13" s="17"/>
      <c r="M13" s="18">
        <v>418</v>
      </c>
      <c r="N13" s="17">
        <f t="shared" si="4"/>
        <v>2.07815451924033E-2</v>
      </c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7"/>
      <c r="AF13" s="17"/>
      <c r="AG13" s="18"/>
      <c r="AH13" s="17"/>
      <c r="AI13" s="18"/>
      <c r="AJ13" s="17"/>
      <c r="AK13" s="18"/>
      <c r="AL13" s="17"/>
      <c r="AM13" s="18"/>
      <c r="AN13" s="17"/>
      <c r="AO13" s="18"/>
      <c r="AP13" s="17"/>
    </row>
    <row r="14" spans="1:42" ht="15.6" thickTop="1" thickBot="1" x14ac:dyDescent="0.35">
      <c r="A14" s="15" t="s">
        <v>44</v>
      </c>
      <c r="B14" s="16">
        <v>29284</v>
      </c>
      <c r="C14" s="16">
        <v>20816</v>
      </c>
      <c r="D14" s="17">
        <f t="shared" si="0"/>
        <v>0.71083185357191636</v>
      </c>
      <c r="E14" s="18">
        <v>46</v>
      </c>
      <c r="F14" s="16">
        <f t="shared" si="1"/>
        <v>20770</v>
      </c>
      <c r="G14" s="16">
        <v>6749</v>
      </c>
      <c r="H14" s="17">
        <f t="shared" si="3"/>
        <v>0.32493981704381319</v>
      </c>
      <c r="I14" s="16">
        <v>13845</v>
      </c>
      <c r="J14" s="17">
        <f t="shared" si="2"/>
        <v>0.66658642272508428</v>
      </c>
      <c r="K14" s="18"/>
      <c r="L14" s="17"/>
      <c r="M14" s="18">
        <v>176</v>
      </c>
      <c r="N14" s="17">
        <f t="shared" si="4"/>
        <v>8.4737602311025523E-3</v>
      </c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7"/>
      <c r="AF14" s="17"/>
      <c r="AG14" s="18"/>
      <c r="AH14" s="17"/>
      <c r="AI14" s="18"/>
      <c r="AJ14" s="17"/>
      <c r="AK14" s="18"/>
      <c r="AL14" s="17"/>
      <c r="AM14" s="18"/>
      <c r="AN14" s="17"/>
      <c r="AO14" s="18"/>
      <c r="AP14" s="17"/>
    </row>
    <row r="15" spans="1:42" ht="15.6" thickTop="1" thickBot="1" x14ac:dyDescent="0.35">
      <c r="A15" s="15" t="s">
        <v>45</v>
      </c>
      <c r="B15" s="16">
        <v>28499</v>
      </c>
      <c r="C15" s="16">
        <v>20186</v>
      </c>
      <c r="D15" s="17">
        <f t="shared" si="0"/>
        <v>0.70830555458086253</v>
      </c>
      <c r="E15" s="18">
        <v>50</v>
      </c>
      <c r="F15" s="16">
        <f t="shared" si="1"/>
        <v>20136</v>
      </c>
      <c r="G15" s="16">
        <v>6070</v>
      </c>
      <c r="H15" s="17">
        <f t="shared" si="3"/>
        <v>0.30145013905442986</v>
      </c>
      <c r="I15" s="16">
        <v>13889</v>
      </c>
      <c r="J15" s="17">
        <f t="shared" si="2"/>
        <v>0.6897596344854986</v>
      </c>
      <c r="K15" s="18"/>
      <c r="L15" s="17"/>
      <c r="M15" s="18">
        <v>177</v>
      </c>
      <c r="N15" s="17">
        <f t="shared" si="4"/>
        <v>8.7902264600715138E-3</v>
      </c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7"/>
      <c r="AF15" s="17"/>
      <c r="AG15" s="18"/>
      <c r="AH15" s="17"/>
      <c r="AI15" s="18"/>
      <c r="AJ15" s="17"/>
      <c r="AK15" s="18"/>
      <c r="AL15" s="17"/>
      <c r="AM15" s="18"/>
      <c r="AN15" s="17"/>
      <c r="AO15" s="18"/>
      <c r="AP15" s="17"/>
    </row>
    <row r="16" spans="1:42" ht="15.6" thickTop="1" thickBot="1" x14ac:dyDescent="0.35">
      <c r="A16" s="15" t="s">
        <v>46</v>
      </c>
      <c r="B16" s="16">
        <v>28152</v>
      </c>
      <c r="C16" s="16">
        <v>20004</v>
      </c>
      <c r="D16" s="17">
        <f t="shared" si="0"/>
        <v>0.71057118499573746</v>
      </c>
      <c r="E16" s="18">
        <v>75</v>
      </c>
      <c r="F16" s="16">
        <v>19929</v>
      </c>
      <c r="G16" s="16">
        <v>8282</v>
      </c>
      <c r="H16" s="17">
        <f t="shared" si="3"/>
        <v>0.41557529228762108</v>
      </c>
      <c r="I16" s="16">
        <v>11461</v>
      </c>
      <c r="J16" s="17">
        <f t="shared" si="2"/>
        <v>0.57509157509157505</v>
      </c>
      <c r="K16" s="18"/>
      <c r="L16" s="17"/>
      <c r="M16" s="18">
        <v>138</v>
      </c>
      <c r="N16" s="17">
        <f t="shared" si="4"/>
        <v>6.9245822670480203E-3</v>
      </c>
      <c r="O16" s="18"/>
      <c r="P16" s="17"/>
      <c r="Q16" s="18"/>
      <c r="R16" s="17"/>
      <c r="S16" s="18"/>
      <c r="T16" s="17"/>
      <c r="U16" s="18">
        <v>48</v>
      </c>
      <c r="V16" s="17">
        <f>SUM(U16/F16)</f>
        <v>2.4085503537558334E-3</v>
      </c>
      <c r="W16" s="18"/>
      <c r="X16" s="17"/>
      <c r="Y16" s="18"/>
      <c r="Z16" s="17"/>
      <c r="AA16" s="18"/>
      <c r="AB16" s="17"/>
      <c r="AC16" s="18"/>
      <c r="AD16" s="17"/>
      <c r="AE16" s="17"/>
      <c r="AF16" s="17"/>
      <c r="AG16" s="18"/>
      <c r="AH16" s="17"/>
      <c r="AI16" s="18"/>
      <c r="AJ16" s="17"/>
      <c r="AK16" s="18"/>
      <c r="AL16" s="17"/>
      <c r="AM16" s="18"/>
      <c r="AN16" s="17"/>
      <c r="AO16" s="18"/>
      <c r="AP16" s="17"/>
    </row>
    <row r="17" spans="1:42" ht="15.6" thickTop="1" thickBot="1" x14ac:dyDescent="0.35">
      <c r="A17" s="15" t="s">
        <v>47</v>
      </c>
      <c r="B17" s="16">
        <v>29073</v>
      </c>
      <c r="C17" s="16">
        <v>19535</v>
      </c>
      <c r="D17" s="17">
        <f t="shared" si="0"/>
        <v>0.67192928146390118</v>
      </c>
      <c r="E17" s="18">
        <v>47</v>
      </c>
      <c r="F17" s="16">
        <f t="shared" si="1"/>
        <v>19488</v>
      </c>
      <c r="G17" s="16">
        <v>12929</v>
      </c>
      <c r="H17" s="17">
        <f t="shared" si="3"/>
        <v>0.66343390804597702</v>
      </c>
      <c r="I17" s="18"/>
      <c r="J17" s="17"/>
      <c r="K17" s="16">
        <v>6233</v>
      </c>
      <c r="L17" s="17">
        <f t="shared" ref="L17:L41" si="5">SUM(K17/F17)</f>
        <v>0.31983784893267653</v>
      </c>
      <c r="M17" s="18">
        <v>173</v>
      </c>
      <c r="N17" s="17">
        <f t="shared" si="4"/>
        <v>8.8772577996715923E-3</v>
      </c>
      <c r="O17" s="18"/>
      <c r="P17" s="17"/>
      <c r="Q17" s="18">
        <v>153</v>
      </c>
      <c r="R17" s="17">
        <f>SUM(Q17/F17)</f>
        <v>7.8509852216748777E-3</v>
      </c>
      <c r="S17" s="18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17"/>
      <c r="AE17" s="17"/>
      <c r="AF17" s="17"/>
      <c r="AG17" s="18"/>
      <c r="AH17" s="17"/>
      <c r="AI17" s="18"/>
      <c r="AJ17" s="17"/>
      <c r="AK17" s="18"/>
      <c r="AL17" s="17"/>
      <c r="AM17" s="18"/>
      <c r="AN17" s="17"/>
      <c r="AO17" s="18"/>
      <c r="AP17" s="17"/>
    </row>
    <row r="18" spans="1:42" ht="15.6" thickTop="1" thickBot="1" x14ac:dyDescent="0.35">
      <c r="A18" s="15" t="s">
        <v>48</v>
      </c>
      <c r="B18" s="16">
        <v>29350</v>
      </c>
      <c r="C18" s="16">
        <v>17334</v>
      </c>
      <c r="D18" s="17">
        <f t="shared" si="0"/>
        <v>0.59059625212947187</v>
      </c>
      <c r="E18" s="18">
        <v>120</v>
      </c>
      <c r="F18" s="16">
        <f t="shared" si="1"/>
        <v>17214</v>
      </c>
      <c r="G18" s="16">
        <v>13258</v>
      </c>
      <c r="H18" s="17">
        <f t="shared" si="3"/>
        <v>0.77018705704658996</v>
      </c>
      <c r="I18" s="18"/>
      <c r="J18" s="17"/>
      <c r="K18" s="18"/>
      <c r="L18" s="17"/>
      <c r="M18" s="18">
        <v>401</v>
      </c>
      <c r="N18" s="17">
        <f t="shared" si="4"/>
        <v>2.3294992448007437E-2</v>
      </c>
      <c r="O18" s="16">
        <v>2969</v>
      </c>
      <c r="P18" s="17">
        <f t="shared" ref="P18:P25" si="6">SUM(O18/F18)</f>
        <v>0.17247589171604508</v>
      </c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>
        <v>586</v>
      </c>
      <c r="AB18" s="17">
        <f>SUM(AA18/F18)</f>
        <v>3.4042058789357503E-2</v>
      </c>
      <c r="AC18" s="18"/>
      <c r="AD18" s="17"/>
      <c r="AE18" s="17"/>
      <c r="AF18" s="17"/>
      <c r="AG18" s="18"/>
      <c r="AH18" s="17"/>
      <c r="AI18" s="18"/>
      <c r="AJ18" s="17"/>
      <c r="AK18" s="18"/>
      <c r="AL18" s="17"/>
      <c r="AM18" s="18"/>
      <c r="AN18" s="17"/>
      <c r="AO18" s="18"/>
      <c r="AP18" s="17"/>
    </row>
    <row r="19" spans="1:42" ht="15.6" thickTop="1" thickBot="1" x14ac:dyDescent="0.35">
      <c r="A19" s="15" t="s">
        <v>49</v>
      </c>
      <c r="B19" s="16">
        <v>28067</v>
      </c>
      <c r="C19" s="16">
        <v>17145</v>
      </c>
      <c r="D19" s="17">
        <f t="shared" si="0"/>
        <v>0.61085972850678738</v>
      </c>
      <c r="E19" s="18">
        <v>78</v>
      </c>
      <c r="F19" s="16">
        <f t="shared" si="1"/>
        <v>17067</v>
      </c>
      <c r="G19" s="16">
        <v>12015</v>
      </c>
      <c r="H19" s="17">
        <f t="shared" si="3"/>
        <v>0.70399015644225704</v>
      </c>
      <c r="I19" s="16">
        <v>4949</v>
      </c>
      <c r="J19" s="17">
        <f t="shared" si="2"/>
        <v>0.28997480517958635</v>
      </c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/>
      <c r="AA19" s="18">
        <v>103</v>
      </c>
      <c r="AB19" s="17">
        <f>SUM(AA19/F19)</f>
        <v>6.0350383781566765E-3</v>
      </c>
      <c r="AC19" s="18"/>
      <c r="AD19" s="17"/>
      <c r="AE19" s="17"/>
      <c r="AF19" s="17"/>
      <c r="AG19" s="18"/>
      <c r="AH19" s="17"/>
      <c r="AI19" s="18"/>
      <c r="AJ19" s="17"/>
      <c r="AK19" s="18"/>
      <c r="AL19" s="17"/>
      <c r="AM19" s="18"/>
      <c r="AN19" s="17"/>
      <c r="AO19" s="18"/>
      <c r="AP19" s="17"/>
    </row>
    <row r="20" spans="1:42" ht="15.6" thickTop="1" thickBot="1" x14ac:dyDescent="0.35">
      <c r="A20" s="15" t="s">
        <v>50</v>
      </c>
      <c r="B20" s="16">
        <v>29349</v>
      </c>
      <c r="C20" s="16">
        <v>17026</v>
      </c>
      <c r="D20" s="17">
        <f t="shared" si="0"/>
        <v>0.58012198030597295</v>
      </c>
      <c r="E20" s="18">
        <v>119</v>
      </c>
      <c r="F20" s="16">
        <f t="shared" si="1"/>
        <v>16907</v>
      </c>
      <c r="G20" s="16">
        <v>12855</v>
      </c>
      <c r="H20" s="17">
        <f t="shared" si="3"/>
        <v>0.76033595552138167</v>
      </c>
      <c r="I20" s="18"/>
      <c r="J20" s="17"/>
      <c r="K20" s="16">
        <v>3411</v>
      </c>
      <c r="L20" s="17">
        <f t="shared" si="5"/>
        <v>0.20175075412551013</v>
      </c>
      <c r="M20" s="18">
        <v>118</v>
      </c>
      <c r="N20" s="17">
        <f t="shared" si="4"/>
        <v>6.979357662506654E-3</v>
      </c>
      <c r="O20" s="18"/>
      <c r="P20" s="17"/>
      <c r="Q20" s="18"/>
      <c r="R20" s="17"/>
      <c r="S20" s="18"/>
      <c r="T20" s="17"/>
      <c r="U20" s="18">
        <v>246</v>
      </c>
      <c r="V20" s="17">
        <f>SUM(U20/F20)</f>
        <v>1.455018631336133E-2</v>
      </c>
      <c r="W20" s="18"/>
      <c r="X20" s="17"/>
      <c r="Y20" s="18"/>
      <c r="Z20" s="17"/>
      <c r="AA20" s="18">
        <v>194</v>
      </c>
      <c r="AB20" s="17">
        <f>SUM(AA20/F20)</f>
        <v>1.1474537173951617E-2</v>
      </c>
      <c r="AC20" s="18"/>
      <c r="AD20" s="17"/>
      <c r="AE20" s="17"/>
      <c r="AF20" s="17"/>
      <c r="AG20" s="18">
        <v>83</v>
      </c>
      <c r="AH20" s="17">
        <f>SUM(AG20/F20)</f>
        <v>4.909209203288579E-3</v>
      </c>
      <c r="AI20" s="18"/>
      <c r="AJ20" s="17"/>
      <c r="AK20" s="18"/>
      <c r="AL20" s="17"/>
      <c r="AM20" s="18"/>
      <c r="AN20" s="17"/>
      <c r="AO20" s="18"/>
      <c r="AP20" s="17"/>
    </row>
    <row r="21" spans="1:42" ht="15.6" thickTop="1" thickBot="1" x14ac:dyDescent="0.35">
      <c r="A21" s="15" t="s">
        <v>51</v>
      </c>
      <c r="B21" s="16">
        <v>27023</v>
      </c>
      <c r="C21" s="16">
        <v>20150</v>
      </c>
      <c r="D21" s="17">
        <f t="shared" si="0"/>
        <v>0.74566110350442216</v>
      </c>
      <c r="E21" s="18">
        <v>60</v>
      </c>
      <c r="F21" s="16">
        <f t="shared" ref="F21:F47" si="7">SUM(C21-E21)</f>
        <v>20090</v>
      </c>
      <c r="G21" s="16">
        <v>8114</v>
      </c>
      <c r="H21" s="17">
        <f t="shared" si="3"/>
        <v>0.40388252862120461</v>
      </c>
      <c r="I21" s="16">
        <v>11916</v>
      </c>
      <c r="J21" s="17">
        <f t="shared" si="2"/>
        <v>0.59313091090094572</v>
      </c>
      <c r="K21" s="18"/>
      <c r="L21" s="17"/>
      <c r="M21" s="18">
        <v>60</v>
      </c>
      <c r="N21" s="17">
        <f t="shared" si="4"/>
        <v>2.9865604778496766E-3</v>
      </c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  <c r="AA21" s="18"/>
      <c r="AB21" s="17"/>
      <c r="AC21" s="18"/>
      <c r="AD21" s="17"/>
      <c r="AE21" s="17"/>
      <c r="AF21" s="17"/>
      <c r="AG21" s="18"/>
      <c r="AH21" s="17"/>
      <c r="AI21" s="18"/>
      <c r="AJ21" s="17"/>
      <c r="AK21" s="18"/>
      <c r="AL21" s="17"/>
      <c r="AM21" s="18"/>
      <c r="AN21" s="17"/>
      <c r="AO21" s="18"/>
      <c r="AP21" s="17"/>
    </row>
    <row r="22" spans="1:42" ht="15.6" thickTop="1" thickBot="1" x14ac:dyDescent="0.35">
      <c r="A22" s="15" t="s">
        <v>52</v>
      </c>
      <c r="B22" s="16">
        <v>25197</v>
      </c>
      <c r="C22" s="16">
        <v>17487</v>
      </c>
      <c r="D22" s="17">
        <f t="shared" si="0"/>
        <v>0.69401119180854864</v>
      </c>
      <c r="E22" s="18">
        <v>77</v>
      </c>
      <c r="F22" s="16">
        <f t="shared" si="7"/>
        <v>17410</v>
      </c>
      <c r="G22" s="16">
        <v>11558</v>
      </c>
      <c r="H22" s="17">
        <f t="shared" si="3"/>
        <v>0.66387133831131528</v>
      </c>
      <c r="I22" s="16">
        <v>5735</v>
      </c>
      <c r="J22" s="17">
        <f t="shared" si="2"/>
        <v>0.32940838598506605</v>
      </c>
      <c r="K22" s="18"/>
      <c r="L22" s="17"/>
      <c r="M22" s="18">
        <v>117</v>
      </c>
      <c r="N22" s="17">
        <f t="shared" si="4"/>
        <v>6.7202757036186099E-3</v>
      </c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7"/>
      <c r="AF22" s="17"/>
      <c r="AG22" s="18"/>
      <c r="AH22" s="17"/>
      <c r="AI22" s="18"/>
      <c r="AJ22" s="17"/>
      <c r="AK22" s="18"/>
      <c r="AL22" s="17"/>
      <c r="AM22" s="18"/>
      <c r="AN22" s="17"/>
      <c r="AO22" s="18"/>
      <c r="AP22" s="17"/>
    </row>
    <row r="23" spans="1:42" ht="15.6" thickTop="1" thickBot="1" x14ac:dyDescent="0.35">
      <c r="A23" s="15" t="s">
        <v>53</v>
      </c>
      <c r="B23" s="16">
        <v>26031</v>
      </c>
      <c r="C23" s="16">
        <v>18196</v>
      </c>
      <c r="D23" s="17">
        <f t="shared" si="0"/>
        <v>0.69901271560831313</v>
      </c>
      <c r="E23" s="18">
        <v>61</v>
      </c>
      <c r="F23" s="16">
        <f t="shared" si="7"/>
        <v>18135</v>
      </c>
      <c r="G23" s="16">
        <v>10428</v>
      </c>
      <c r="H23" s="17">
        <f t="shared" si="3"/>
        <v>0.57502067824648473</v>
      </c>
      <c r="I23" s="16">
        <v>7606</v>
      </c>
      <c r="J23" s="17">
        <f>SUM(I23/F23)</f>
        <v>0.41940998070030328</v>
      </c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7"/>
      <c r="AF23" s="17"/>
      <c r="AG23" s="18"/>
      <c r="AH23" s="17"/>
      <c r="AI23" s="18">
        <v>101</v>
      </c>
      <c r="AJ23" s="17">
        <f>SUM(AI23/F23)</f>
        <v>5.5693410532120209E-3</v>
      </c>
      <c r="AK23" s="18"/>
      <c r="AL23" s="17"/>
      <c r="AM23" s="18"/>
      <c r="AN23" s="17"/>
      <c r="AO23" s="18"/>
      <c r="AP23" s="17"/>
    </row>
    <row r="24" spans="1:42" ht="15.6" thickTop="1" thickBot="1" x14ac:dyDescent="0.35">
      <c r="A24" s="15" t="s">
        <v>54</v>
      </c>
      <c r="B24" s="16">
        <v>27815</v>
      </c>
      <c r="C24" s="16">
        <v>15799</v>
      </c>
      <c r="D24" s="17">
        <f t="shared" si="0"/>
        <v>0.56800287614596445</v>
      </c>
      <c r="E24" s="18">
        <v>62</v>
      </c>
      <c r="F24" s="16">
        <v>15737</v>
      </c>
      <c r="G24" s="16">
        <v>13662</v>
      </c>
      <c r="H24" s="17">
        <f t="shared" si="3"/>
        <v>0.86814513566753515</v>
      </c>
      <c r="I24" s="18"/>
      <c r="J24" s="17"/>
      <c r="K24" s="18"/>
      <c r="L24" s="17"/>
      <c r="M24" s="18">
        <v>288</v>
      </c>
      <c r="N24" s="17">
        <f t="shared" si="4"/>
        <v>1.8300819724216814E-2</v>
      </c>
      <c r="O24" s="16">
        <v>1599</v>
      </c>
      <c r="P24" s="17">
        <f t="shared" si="6"/>
        <v>0.1016076761771621</v>
      </c>
      <c r="Q24" s="18"/>
      <c r="R24" s="17"/>
      <c r="S24" s="18"/>
      <c r="T24" s="17"/>
      <c r="U24" s="18"/>
      <c r="V24" s="17"/>
      <c r="W24" s="18">
        <v>188</v>
      </c>
      <c r="X24" s="17">
        <f>SUM(W24/F24)</f>
        <v>1.1946368431085977E-2</v>
      </c>
      <c r="Y24" s="18"/>
      <c r="Z24" s="17"/>
      <c r="AA24" s="18"/>
      <c r="AB24" s="17"/>
      <c r="AC24" s="18"/>
      <c r="AD24" s="17"/>
      <c r="AE24" s="17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</row>
    <row r="25" spans="1:42" ht="15.6" thickTop="1" thickBot="1" x14ac:dyDescent="0.35">
      <c r="A25" s="15" t="s">
        <v>55</v>
      </c>
      <c r="B25" s="16">
        <v>26450</v>
      </c>
      <c r="C25" s="16">
        <v>14673</v>
      </c>
      <c r="D25" s="17">
        <f t="shared" si="0"/>
        <v>0.55474480151228733</v>
      </c>
      <c r="E25" s="18">
        <v>41</v>
      </c>
      <c r="F25" s="16">
        <v>14632</v>
      </c>
      <c r="G25" s="16">
        <v>13084</v>
      </c>
      <c r="H25" s="17">
        <f t="shared" si="3"/>
        <v>0.89420448332422087</v>
      </c>
      <c r="I25" s="18"/>
      <c r="J25" s="17"/>
      <c r="K25" s="18"/>
      <c r="L25" s="17"/>
      <c r="M25" s="18">
        <v>224</v>
      </c>
      <c r="N25" s="17">
        <f t="shared" si="4"/>
        <v>1.530891197375615E-2</v>
      </c>
      <c r="O25" s="16">
        <v>1222</v>
      </c>
      <c r="P25" s="17">
        <f t="shared" si="6"/>
        <v>8.351558228540186E-2</v>
      </c>
      <c r="Q25" s="18"/>
      <c r="R25" s="17"/>
      <c r="S25" s="18"/>
      <c r="T25" s="17"/>
      <c r="U25" s="18"/>
      <c r="V25" s="17"/>
      <c r="W25" s="18">
        <v>102</v>
      </c>
      <c r="X25" s="17">
        <f>SUM(W25/F25)</f>
        <v>6.9710224166211043E-3</v>
      </c>
      <c r="Y25" s="18"/>
      <c r="Z25" s="17"/>
      <c r="AA25" s="18"/>
      <c r="AB25" s="17"/>
      <c r="AC25" s="18"/>
      <c r="AD25" s="17"/>
      <c r="AE25" s="17"/>
      <c r="AF25" s="17"/>
      <c r="AG25" s="18"/>
      <c r="AH25" s="17"/>
      <c r="AI25" s="18"/>
      <c r="AJ25" s="17"/>
      <c r="AK25" s="18"/>
      <c r="AL25" s="17"/>
      <c r="AM25" s="18"/>
      <c r="AN25" s="17"/>
      <c r="AO25" s="18"/>
      <c r="AP25" s="17"/>
    </row>
    <row r="26" spans="1:42" ht="15.6" thickTop="1" thickBot="1" x14ac:dyDescent="0.35">
      <c r="A26" s="15" t="s">
        <v>56</v>
      </c>
      <c r="B26" s="16">
        <v>26564</v>
      </c>
      <c r="C26" s="16">
        <v>18414</v>
      </c>
      <c r="D26" s="17">
        <f t="shared" si="0"/>
        <v>0.69319379611504295</v>
      </c>
      <c r="E26" s="18">
        <v>52</v>
      </c>
      <c r="F26" s="16">
        <v>18362</v>
      </c>
      <c r="G26" s="16">
        <v>11487</v>
      </c>
      <c r="H26" s="17">
        <f t="shared" si="3"/>
        <v>0.62558544820825623</v>
      </c>
      <c r="I26" s="18"/>
      <c r="J26" s="17"/>
      <c r="K26" s="16">
        <v>6326</v>
      </c>
      <c r="L26" s="17">
        <f t="shared" si="5"/>
        <v>0.34451584794684675</v>
      </c>
      <c r="M26" s="18">
        <v>417</v>
      </c>
      <c r="N26" s="17">
        <f t="shared" si="4"/>
        <v>2.2709944450495588E-2</v>
      </c>
      <c r="O26" s="18"/>
      <c r="P26" s="17"/>
      <c r="Q26" s="18"/>
      <c r="R26" s="17"/>
      <c r="S26" s="18"/>
      <c r="T26" s="17"/>
      <c r="U26" s="18">
        <v>132</v>
      </c>
      <c r="V26" s="17">
        <f>SUM(U26/F26)</f>
        <v>7.1887593944014814E-3</v>
      </c>
      <c r="W26" s="18"/>
      <c r="X26" s="17"/>
      <c r="Y26" s="18"/>
      <c r="Z26" s="17"/>
      <c r="AA26" s="18"/>
      <c r="AB26" s="17"/>
      <c r="AC26" s="18"/>
      <c r="AD26" s="17"/>
      <c r="AE26" s="17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7"/>
    </row>
    <row r="27" spans="1:42" ht="15.6" thickTop="1" thickBot="1" x14ac:dyDescent="0.35">
      <c r="A27" s="15" t="s">
        <v>57</v>
      </c>
      <c r="B27" s="16">
        <v>27940</v>
      </c>
      <c r="C27" s="16">
        <v>20679</v>
      </c>
      <c r="D27" s="17">
        <f t="shared" si="0"/>
        <v>0.74012168933428779</v>
      </c>
      <c r="E27" s="18">
        <v>74</v>
      </c>
      <c r="F27" s="16">
        <f t="shared" si="7"/>
        <v>20605</v>
      </c>
      <c r="G27" s="16">
        <v>8836</v>
      </c>
      <c r="H27" s="17">
        <f t="shared" si="3"/>
        <v>0.42882795438000487</v>
      </c>
      <c r="I27" s="16">
        <v>11730</v>
      </c>
      <c r="J27" s="17">
        <f t="shared" si="2"/>
        <v>0.56927930114049985</v>
      </c>
      <c r="K27" s="18"/>
      <c r="L27" s="17"/>
      <c r="M27" s="18">
        <v>39</v>
      </c>
      <c r="N27" s="17">
        <f t="shared" si="4"/>
        <v>1.8927444794952682E-3</v>
      </c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17"/>
      <c r="AA27" s="18"/>
      <c r="AB27" s="17"/>
      <c r="AC27" s="18"/>
      <c r="AD27" s="17"/>
      <c r="AE27" s="17"/>
      <c r="AF27" s="17"/>
      <c r="AG27" s="18"/>
      <c r="AH27" s="17"/>
      <c r="AI27" s="18"/>
      <c r="AJ27" s="17"/>
      <c r="AK27" s="18"/>
      <c r="AL27" s="17"/>
      <c r="AM27" s="18"/>
      <c r="AN27" s="17"/>
      <c r="AO27" s="18"/>
      <c r="AP27" s="17"/>
    </row>
    <row r="28" spans="1:42" ht="15.6" thickTop="1" thickBot="1" x14ac:dyDescent="0.35">
      <c r="A28" s="15" t="s">
        <v>58</v>
      </c>
      <c r="B28" s="16">
        <v>27913</v>
      </c>
      <c r="C28" s="16">
        <v>21188</v>
      </c>
      <c r="D28" s="17">
        <f t="shared" si="0"/>
        <v>0.75907283344678111</v>
      </c>
      <c r="E28" s="18">
        <v>56</v>
      </c>
      <c r="F28" s="16">
        <f t="shared" si="7"/>
        <v>21132</v>
      </c>
      <c r="G28" s="16">
        <v>10808</v>
      </c>
      <c r="H28" s="17">
        <f t="shared" si="3"/>
        <v>0.5114518266136665</v>
      </c>
      <c r="I28" s="16">
        <v>10275</v>
      </c>
      <c r="J28" s="17">
        <f t="shared" si="2"/>
        <v>0.48622941510505396</v>
      </c>
      <c r="K28" s="18"/>
      <c r="L28" s="17"/>
      <c r="M28" s="18">
        <v>49</v>
      </c>
      <c r="N28" s="17">
        <f t="shared" si="4"/>
        <v>2.3187582812795762E-3</v>
      </c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7"/>
      <c r="AF28" s="17"/>
      <c r="AG28" s="18"/>
      <c r="AH28" s="17"/>
      <c r="AI28" s="18"/>
      <c r="AJ28" s="17"/>
      <c r="AK28" s="18"/>
      <c r="AL28" s="17"/>
      <c r="AM28" s="18"/>
      <c r="AN28" s="17"/>
      <c r="AO28" s="18"/>
      <c r="AP28" s="17"/>
    </row>
    <row r="29" spans="1:42" ht="15.6" thickTop="1" thickBot="1" x14ac:dyDescent="0.35">
      <c r="A29" s="15" t="s">
        <v>59</v>
      </c>
      <c r="B29" s="16">
        <v>26527</v>
      </c>
      <c r="C29" s="16">
        <v>18270</v>
      </c>
      <c r="D29" s="17">
        <f t="shared" si="0"/>
        <v>0.68873223508123793</v>
      </c>
      <c r="E29" s="18">
        <v>48</v>
      </c>
      <c r="F29" s="16">
        <f t="shared" si="7"/>
        <v>18222</v>
      </c>
      <c r="G29" s="16">
        <v>3100</v>
      </c>
      <c r="H29" s="17">
        <f t="shared" si="3"/>
        <v>0.17012402590275491</v>
      </c>
      <c r="I29" s="16">
        <v>15040</v>
      </c>
      <c r="J29" s="17">
        <f t="shared" si="2"/>
        <v>0.82537591921852704</v>
      </c>
      <c r="K29" s="18"/>
      <c r="L29" s="17"/>
      <c r="M29" s="18">
        <v>82</v>
      </c>
      <c r="N29" s="17">
        <f t="shared" si="4"/>
        <v>4.5000548787180331E-3</v>
      </c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7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</row>
    <row r="30" spans="1:42" ht="15.6" thickTop="1" thickBot="1" x14ac:dyDescent="0.35">
      <c r="A30" s="15" t="s">
        <v>60</v>
      </c>
      <c r="B30" s="16">
        <v>27298</v>
      </c>
      <c r="C30" s="16">
        <v>19041</v>
      </c>
      <c r="D30" s="17">
        <f t="shared" si="0"/>
        <v>0.69752362810462309</v>
      </c>
      <c r="E30" s="18">
        <v>57</v>
      </c>
      <c r="F30" s="16">
        <f t="shared" si="7"/>
        <v>18984</v>
      </c>
      <c r="G30" s="16">
        <v>3795</v>
      </c>
      <c r="H30" s="17">
        <f t="shared" si="3"/>
        <v>0.19990518331226295</v>
      </c>
      <c r="I30" s="16">
        <v>15189</v>
      </c>
      <c r="J30" s="17">
        <f t="shared" si="2"/>
        <v>0.80009481668773708</v>
      </c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17"/>
      <c r="AC30" s="18"/>
      <c r="AD30" s="17"/>
      <c r="AE30" s="17"/>
      <c r="AF30" s="17"/>
      <c r="AG30" s="18"/>
      <c r="AH30" s="17"/>
      <c r="AI30" s="18"/>
      <c r="AJ30" s="17"/>
      <c r="AK30" s="18"/>
      <c r="AL30" s="17"/>
      <c r="AM30" s="18"/>
      <c r="AN30" s="17"/>
      <c r="AO30" s="18"/>
      <c r="AP30" s="17"/>
    </row>
    <row r="31" spans="1:42" ht="15.6" thickTop="1" thickBot="1" x14ac:dyDescent="0.35">
      <c r="A31" s="15" t="s">
        <v>61</v>
      </c>
      <c r="B31" s="16">
        <v>24348</v>
      </c>
      <c r="C31" s="16">
        <v>17001</v>
      </c>
      <c r="D31" s="17">
        <f t="shared" si="0"/>
        <v>0.69825036964021681</v>
      </c>
      <c r="E31" s="18">
        <v>47</v>
      </c>
      <c r="F31" s="16">
        <f t="shared" si="7"/>
        <v>16954</v>
      </c>
      <c r="G31" s="16">
        <v>4349</v>
      </c>
      <c r="H31" s="17">
        <f t="shared" si="3"/>
        <v>0.25651763595611654</v>
      </c>
      <c r="I31" s="16">
        <v>12605</v>
      </c>
      <c r="J31" s="17">
        <f t="shared" si="2"/>
        <v>0.74348236404388346</v>
      </c>
      <c r="K31" s="18"/>
      <c r="L31" s="17"/>
      <c r="M31" s="18"/>
      <c r="N31" s="17"/>
      <c r="O31" s="18"/>
      <c r="P31" s="17"/>
      <c r="Q31" s="18"/>
      <c r="R31" s="17"/>
      <c r="S31" s="18"/>
      <c r="T31" s="17"/>
      <c r="U31" s="18"/>
      <c r="V31" s="17"/>
      <c r="W31" s="18"/>
      <c r="X31" s="17"/>
      <c r="Y31" s="18"/>
      <c r="Z31" s="17"/>
      <c r="AA31" s="18"/>
      <c r="AB31" s="17"/>
      <c r="AC31" s="18"/>
      <c r="AD31" s="17"/>
      <c r="AE31" s="17"/>
      <c r="AF31" s="17"/>
      <c r="AG31" s="18"/>
      <c r="AH31" s="17"/>
      <c r="AI31" s="18"/>
      <c r="AJ31" s="17"/>
      <c r="AK31" s="18"/>
      <c r="AL31" s="17"/>
      <c r="AM31" s="18"/>
      <c r="AN31" s="17"/>
      <c r="AO31" s="18"/>
      <c r="AP31" s="17"/>
    </row>
    <row r="32" spans="1:42" ht="15.6" thickTop="1" thickBot="1" x14ac:dyDescent="0.35">
      <c r="A32" s="15" t="s">
        <v>62</v>
      </c>
      <c r="B32" s="16">
        <v>25505</v>
      </c>
      <c r="C32" s="16">
        <v>17936</v>
      </c>
      <c r="D32" s="17">
        <f t="shared" si="0"/>
        <v>0.70323465987061362</v>
      </c>
      <c r="E32" s="18">
        <v>53</v>
      </c>
      <c r="F32" s="16">
        <f t="shared" si="7"/>
        <v>17883</v>
      </c>
      <c r="G32" s="16">
        <v>10813</v>
      </c>
      <c r="H32" s="17">
        <f t="shared" si="3"/>
        <v>0.60465246323323829</v>
      </c>
      <c r="I32" s="16">
        <v>7070</v>
      </c>
      <c r="J32" s="17">
        <f t="shared" si="2"/>
        <v>0.39534753676676171</v>
      </c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7"/>
      <c r="AF32" s="17"/>
      <c r="AG32" s="18"/>
      <c r="AH32" s="17"/>
      <c r="AI32" s="18"/>
      <c r="AJ32" s="17"/>
      <c r="AK32" s="18"/>
      <c r="AL32" s="17"/>
      <c r="AM32" s="18"/>
      <c r="AN32" s="17"/>
      <c r="AO32" s="18"/>
      <c r="AP32" s="17"/>
    </row>
    <row r="33" spans="1:53" ht="15.6" thickTop="1" thickBot="1" x14ac:dyDescent="0.35">
      <c r="A33" s="15" t="s">
        <v>63</v>
      </c>
      <c r="B33" s="16">
        <v>24578</v>
      </c>
      <c r="C33" s="16">
        <v>18009</v>
      </c>
      <c r="D33" s="17">
        <f t="shared" si="0"/>
        <v>0.73272845634307104</v>
      </c>
      <c r="E33" s="18">
        <v>47</v>
      </c>
      <c r="F33" s="16">
        <f t="shared" si="7"/>
        <v>17962</v>
      </c>
      <c r="G33" s="16">
        <v>8204</v>
      </c>
      <c r="H33" s="17">
        <f t="shared" si="3"/>
        <v>0.45674201091192518</v>
      </c>
      <c r="I33" s="16">
        <v>9710</v>
      </c>
      <c r="J33" s="17">
        <f t="shared" si="2"/>
        <v>0.54058568088186176</v>
      </c>
      <c r="K33" s="18"/>
      <c r="L33" s="17"/>
      <c r="M33" s="18">
        <v>48</v>
      </c>
      <c r="N33" s="17">
        <f t="shared" si="4"/>
        <v>2.6723082062131164E-3</v>
      </c>
      <c r="O33" s="18"/>
      <c r="P33" s="17"/>
      <c r="Q33" s="18"/>
      <c r="R33" s="17"/>
      <c r="S33" s="18"/>
      <c r="T33" s="17"/>
      <c r="U33" s="18"/>
      <c r="V33" s="17"/>
      <c r="W33" s="18"/>
      <c r="X33" s="17"/>
      <c r="Y33" s="18"/>
      <c r="Z33" s="17"/>
      <c r="AA33" s="18"/>
      <c r="AB33" s="17"/>
      <c r="AC33" s="18"/>
      <c r="AD33" s="17"/>
      <c r="AE33" s="17"/>
      <c r="AF33" s="17"/>
      <c r="AG33" s="18"/>
      <c r="AH33" s="17"/>
      <c r="AI33" s="18"/>
      <c r="AJ33" s="17"/>
      <c r="AK33" s="18"/>
      <c r="AL33" s="17"/>
      <c r="AM33" s="18"/>
      <c r="AN33" s="17"/>
      <c r="AO33" s="18"/>
      <c r="AP33" s="17"/>
    </row>
    <row r="34" spans="1:53" ht="15.6" thickTop="1" thickBot="1" x14ac:dyDescent="0.35">
      <c r="A34" s="15" t="s">
        <v>64</v>
      </c>
      <c r="B34" s="16">
        <v>24123</v>
      </c>
      <c r="C34" s="16">
        <v>13273</v>
      </c>
      <c r="D34" s="17">
        <f t="shared" si="0"/>
        <v>0.55022178004394151</v>
      </c>
      <c r="E34" s="18">
        <v>109</v>
      </c>
      <c r="F34" s="16">
        <f t="shared" si="7"/>
        <v>13164</v>
      </c>
      <c r="G34" s="16">
        <v>10946</v>
      </c>
      <c r="H34" s="17">
        <f t="shared" si="3"/>
        <v>0.83151017927681559</v>
      </c>
      <c r="I34" s="16">
        <v>2218</v>
      </c>
      <c r="J34" s="17">
        <f t="shared" si="2"/>
        <v>0.16848982072318444</v>
      </c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7"/>
      <c r="AA34" s="18"/>
      <c r="AB34" s="17"/>
      <c r="AC34" s="18"/>
      <c r="AD34" s="17"/>
      <c r="AE34" s="17"/>
      <c r="AF34" s="17"/>
      <c r="AG34" s="18"/>
      <c r="AH34" s="17"/>
      <c r="AI34" s="18"/>
      <c r="AJ34" s="17"/>
      <c r="AK34" s="18"/>
      <c r="AL34" s="17"/>
      <c r="AM34" s="18"/>
      <c r="AN34" s="17"/>
      <c r="AO34" s="18"/>
      <c r="AP34" s="17"/>
    </row>
    <row r="35" spans="1:53" ht="15.6" thickTop="1" thickBot="1" x14ac:dyDescent="0.35">
      <c r="A35" s="15" t="s">
        <v>65</v>
      </c>
      <c r="B35" s="16">
        <v>23778</v>
      </c>
      <c r="C35" s="16">
        <v>12353</v>
      </c>
      <c r="D35" s="17">
        <f t="shared" si="0"/>
        <v>0.51951383631928671</v>
      </c>
      <c r="E35" s="18">
        <v>63</v>
      </c>
      <c r="F35" s="16">
        <f t="shared" si="7"/>
        <v>12290</v>
      </c>
      <c r="G35" s="16">
        <v>9843</v>
      </c>
      <c r="H35" s="17">
        <f t="shared" si="3"/>
        <v>0.80089503661513428</v>
      </c>
      <c r="I35" s="18"/>
      <c r="J35" s="17"/>
      <c r="K35" s="16">
        <v>2319</v>
      </c>
      <c r="L35" s="17">
        <f t="shared" si="5"/>
        <v>0.18868999186330349</v>
      </c>
      <c r="M35" s="18"/>
      <c r="N35" s="17"/>
      <c r="O35" s="18"/>
      <c r="P35" s="17"/>
      <c r="Q35" s="18"/>
      <c r="R35" s="17"/>
      <c r="S35" s="18"/>
      <c r="T35" s="17"/>
      <c r="U35" s="18"/>
      <c r="V35" s="17"/>
      <c r="W35" s="18">
        <v>54</v>
      </c>
      <c r="X35" s="17">
        <f>SUM(W35/F35)</f>
        <v>4.3938161106590722E-3</v>
      </c>
      <c r="Y35" s="18"/>
      <c r="Z35" s="17"/>
      <c r="AA35" s="18"/>
      <c r="AB35" s="17"/>
      <c r="AC35" s="18"/>
      <c r="AD35" s="17"/>
      <c r="AE35" s="17"/>
      <c r="AF35" s="17"/>
      <c r="AG35" s="18"/>
      <c r="AH35" s="17"/>
      <c r="AI35" s="18"/>
      <c r="AJ35" s="17"/>
      <c r="AK35" s="18"/>
      <c r="AL35" s="17"/>
      <c r="AM35" s="18"/>
      <c r="AN35" s="17"/>
      <c r="AO35" s="18">
        <v>74</v>
      </c>
      <c r="AP35" s="17">
        <f>SUM(AO35/F35)</f>
        <v>6.0211554109031737E-3</v>
      </c>
    </row>
    <row r="36" spans="1:53" ht="15.6" thickTop="1" thickBot="1" x14ac:dyDescent="0.35">
      <c r="A36" s="15" t="s">
        <v>66</v>
      </c>
      <c r="B36" s="16">
        <v>26473</v>
      </c>
      <c r="C36" s="16">
        <v>18736</v>
      </c>
      <c r="D36" s="17">
        <f t="shared" si="0"/>
        <v>0.70773996147017715</v>
      </c>
      <c r="E36" s="18">
        <v>53</v>
      </c>
      <c r="F36" s="16">
        <f t="shared" si="7"/>
        <v>18683</v>
      </c>
      <c r="G36" s="16">
        <v>6015</v>
      </c>
      <c r="H36" s="17">
        <f t="shared" si="3"/>
        <v>0.32195043622544561</v>
      </c>
      <c r="I36" s="16">
        <v>12668</v>
      </c>
      <c r="J36" s="17">
        <f t="shared" si="2"/>
        <v>0.67804956377455439</v>
      </c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7"/>
      <c r="AA36" s="18"/>
      <c r="AB36" s="17"/>
      <c r="AC36" s="18"/>
      <c r="AD36" s="17"/>
      <c r="AE36" s="17"/>
      <c r="AF36" s="17"/>
      <c r="AG36" s="18"/>
      <c r="AH36" s="17"/>
      <c r="AI36" s="18"/>
      <c r="AJ36" s="17"/>
      <c r="AK36" s="18"/>
      <c r="AL36" s="17"/>
      <c r="AM36" s="18"/>
      <c r="AN36" s="17"/>
      <c r="AO36" s="18"/>
      <c r="AP36" s="17"/>
    </row>
    <row r="37" spans="1:53" ht="15.6" thickTop="1" thickBot="1" x14ac:dyDescent="0.35">
      <c r="A37" s="15" t="s">
        <v>67</v>
      </c>
      <c r="B37" s="16">
        <v>24969</v>
      </c>
      <c r="C37" s="16">
        <v>17003</v>
      </c>
      <c r="D37" s="17">
        <f t="shared" si="0"/>
        <v>0.68096439585085511</v>
      </c>
      <c r="E37" s="18">
        <v>40</v>
      </c>
      <c r="F37" s="16">
        <f t="shared" si="7"/>
        <v>16963</v>
      </c>
      <c r="G37" s="16">
        <v>11502</v>
      </c>
      <c r="H37" s="17">
        <f t="shared" si="3"/>
        <v>0.67806402169427582</v>
      </c>
      <c r="I37" s="18"/>
      <c r="J37" s="17"/>
      <c r="K37" s="16">
        <v>5161</v>
      </c>
      <c r="L37" s="17">
        <f t="shared" si="5"/>
        <v>0.30425042740081354</v>
      </c>
      <c r="M37" s="18">
        <v>300</v>
      </c>
      <c r="N37" s="17">
        <f t="shared" si="4"/>
        <v>1.7685550904910689E-2</v>
      </c>
      <c r="O37" s="18"/>
      <c r="P37" s="17"/>
      <c r="Q37" s="18"/>
      <c r="R37" s="17"/>
      <c r="S37" s="18"/>
      <c r="T37" s="17"/>
      <c r="U37" s="18"/>
      <c r="V37" s="17"/>
      <c r="W37" s="18"/>
      <c r="X37" s="17"/>
      <c r="Y37" s="18"/>
      <c r="Z37" s="17"/>
      <c r="AA37" s="18"/>
      <c r="AB37" s="17"/>
      <c r="AC37" s="18"/>
      <c r="AD37" s="17"/>
      <c r="AE37" s="17"/>
      <c r="AF37" s="17"/>
      <c r="AG37" s="18"/>
      <c r="AH37" s="17"/>
      <c r="AI37" s="18"/>
      <c r="AJ37" s="17"/>
      <c r="AK37" s="18"/>
      <c r="AL37" s="17"/>
      <c r="AM37" s="18"/>
      <c r="AN37" s="17"/>
      <c r="AO37" s="18"/>
      <c r="AP37" s="17"/>
    </row>
    <row r="38" spans="1:53" ht="15.6" thickTop="1" thickBot="1" x14ac:dyDescent="0.35">
      <c r="A38" s="15" t="s">
        <v>68</v>
      </c>
      <c r="B38" s="16">
        <v>24493</v>
      </c>
      <c r="C38" s="16">
        <v>17116</v>
      </c>
      <c r="D38" s="17">
        <f t="shared" si="0"/>
        <v>0.69881190544237126</v>
      </c>
      <c r="E38" s="18">
        <v>47</v>
      </c>
      <c r="F38" s="16">
        <f t="shared" si="7"/>
        <v>17069</v>
      </c>
      <c r="G38" s="16">
        <v>10112</v>
      </c>
      <c r="H38" s="17">
        <f t="shared" si="3"/>
        <v>0.59241900521413093</v>
      </c>
      <c r="I38" s="16">
        <v>6802</v>
      </c>
      <c r="J38" s="17">
        <f t="shared" si="2"/>
        <v>0.39850020505009082</v>
      </c>
      <c r="K38" s="18"/>
      <c r="L38" s="17"/>
      <c r="M38" s="18">
        <v>47</v>
      </c>
      <c r="N38" s="17">
        <f t="shared" si="4"/>
        <v>2.7535297908489074E-3</v>
      </c>
      <c r="O38" s="18"/>
      <c r="P38" s="17"/>
      <c r="Q38" s="18"/>
      <c r="R38" s="17"/>
      <c r="S38" s="18">
        <v>108</v>
      </c>
      <c r="T38" s="17">
        <f>SUM(S38/F38)</f>
        <v>6.3272599449294038E-3</v>
      </c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7"/>
      <c r="AF38" s="17"/>
      <c r="AG38" s="18"/>
      <c r="AH38" s="17"/>
      <c r="AI38" s="18"/>
      <c r="AJ38" s="17"/>
      <c r="AK38" s="18"/>
      <c r="AL38" s="17"/>
      <c r="AM38" s="18"/>
      <c r="AN38" s="17"/>
      <c r="AO38" s="18"/>
      <c r="AP38" s="17"/>
    </row>
    <row r="39" spans="1:53" ht="15.6" thickTop="1" thickBot="1" x14ac:dyDescent="0.35">
      <c r="A39" s="15" t="s">
        <v>69</v>
      </c>
      <c r="B39" s="16">
        <v>27920</v>
      </c>
      <c r="C39" s="16">
        <v>19717</v>
      </c>
      <c r="D39" s="17">
        <f t="shared" si="0"/>
        <v>0.70619627507163318</v>
      </c>
      <c r="E39" s="18">
        <v>66</v>
      </c>
      <c r="F39" s="16">
        <f t="shared" si="7"/>
        <v>19651</v>
      </c>
      <c r="G39" s="16">
        <v>4755</v>
      </c>
      <c r="H39" s="17">
        <f t="shared" si="3"/>
        <v>0.24197241870642716</v>
      </c>
      <c r="I39" s="16">
        <v>14896</v>
      </c>
      <c r="J39" s="17">
        <f t="shared" si="2"/>
        <v>0.75802758129357284</v>
      </c>
      <c r="K39" s="18"/>
      <c r="L39" s="17"/>
      <c r="M39" s="18"/>
      <c r="N39" s="17"/>
      <c r="O39" s="18"/>
      <c r="P39" s="17"/>
      <c r="Q39" s="18"/>
      <c r="R39" s="17"/>
      <c r="S39" s="18"/>
      <c r="T39" s="17"/>
      <c r="U39" s="18"/>
      <c r="V39" s="17"/>
      <c r="W39" s="18"/>
      <c r="X39" s="17"/>
      <c r="Y39" s="18"/>
      <c r="Z39" s="17"/>
      <c r="AA39" s="18"/>
      <c r="AB39" s="17"/>
      <c r="AC39" s="18"/>
      <c r="AD39" s="17"/>
      <c r="AE39" s="17"/>
      <c r="AF39" s="17"/>
      <c r="AG39" s="18"/>
      <c r="AH39" s="17"/>
      <c r="AI39" s="18"/>
      <c r="AJ39" s="17"/>
      <c r="AK39" s="18"/>
      <c r="AL39" s="17"/>
      <c r="AM39" s="18"/>
      <c r="AN39" s="17"/>
      <c r="AO39" s="18"/>
      <c r="AP39" s="17"/>
    </row>
    <row r="40" spans="1:53" ht="15.6" thickTop="1" thickBot="1" x14ac:dyDescent="0.35">
      <c r="A40" s="15" t="s">
        <v>70</v>
      </c>
      <c r="B40" s="16">
        <v>28449</v>
      </c>
      <c r="C40" s="16">
        <v>17269</v>
      </c>
      <c r="D40" s="17">
        <f t="shared" si="0"/>
        <v>0.60701606383352669</v>
      </c>
      <c r="E40" s="18">
        <v>69</v>
      </c>
      <c r="F40" s="16">
        <f t="shared" si="7"/>
        <v>17200</v>
      </c>
      <c r="G40" s="16">
        <v>13382</v>
      </c>
      <c r="H40" s="17">
        <f t="shared" si="3"/>
        <v>0.77802325581395348</v>
      </c>
      <c r="I40" s="16">
        <v>3655</v>
      </c>
      <c r="J40" s="17">
        <f t="shared" si="2"/>
        <v>0.21249999999999999</v>
      </c>
      <c r="K40" s="18"/>
      <c r="L40" s="17"/>
      <c r="M40" s="18">
        <v>163</v>
      </c>
      <c r="N40" s="17">
        <f t="shared" si="4"/>
        <v>9.476744186046512E-3</v>
      </c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7"/>
      <c r="AF40" s="17"/>
      <c r="AG40" s="18"/>
      <c r="AH40" s="17"/>
      <c r="AI40" s="18"/>
      <c r="AJ40" s="17"/>
      <c r="AK40" s="18"/>
      <c r="AL40" s="17"/>
      <c r="AM40" s="18"/>
      <c r="AN40" s="17"/>
      <c r="AO40" s="18"/>
      <c r="AP40" s="17"/>
    </row>
    <row r="41" spans="1:53" ht="15.6" thickTop="1" thickBot="1" x14ac:dyDescent="0.35">
      <c r="A41" s="15" t="s">
        <v>71</v>
      </c>
      <c r="B41" s="16">
        <v>27224</v>
      </c>
      <c r="C41" s="16">
        <v>19192</v>
      </c>
      <c r="D41" s="17">
        <f t="shared" si="0"/>
        <v>0.70496620628856888</v>
      </c>
      <c r="E41" s="18">
        <v>69</v>
      </c>
      <c r="F41" s="16">
        <f t="shared" si="7"/>
        <v>19123</v>
      </c>
      <c r="G41" s="16">
        <v>6186</v>
      </c>
      <c r="H41" s="17">
        <f t="shared" si="3"/>
        <v>0.3234848088689013</v>
      </c>
      <c r="I41" s="18"/>
      <c r="J41" s="17"/>
      <c r="K41" s="16">
        <v>12606</v>
      </c>
      <c r="L41" s="17">
        <f t="shared" si="5"/>
        <v>0.65920619149714998</v>
      </c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6">
        <v>331</v>
      </c>
      <c r="Z41" s="17">
        <f>SUM(Y41/F41)</f>
        <v>1.7308999633948649E-2</v>
      </c>
      <c r="AA41" s="18"/>
      <c r="AB41" s="17"/>
      <c r="AC41" s="18"/>
      <c r="AD41" s="17"/>
      <c r="AE41" s="17"/>
      <c r="AF41" s="17"/>
      <c r="AG41" s="18"/>
      <c r="AH41" s="17"/>
      <c r="AI41" s="18"/>
      <c r="AJ41" s="17"/>
      <c r="AK41" s="18"/>
      <c r="AL41" s="17"/>
      <c r="AM41" s="18"/>
      <c r="AN41" s="17"/>
      <c r="AO41" s="18"/>
      <c r="AP41" s="17"/>
    </row>
    <row r="42" spans="1:53" ht="15.6" thickTop="1" thickBot="1" x14ac:dyDescent="0.35">
      <c r="A42" s="15" t="s">
        <v>72</v>
      </c>
      <c r="B42" s="16">
        <v>27653</v>
      </c>
      <c r="C42" s="16">
        <v>19648</v>
      </c>
      <c r="D42" s="17">
        <f t="shared" si="0"/>
        <v>0.71051965428705743</v>
      </c>
      <c r="E42" s="18">
        <v>55</v>
      </c>
      <c r="F42" s="16">
        <f t="shared" si="7"/>
        <v>19593</v>
      </c>
      <c r="G42" s="16">
        <v>10536</v>
      </c>
      <c r="H42" s="17">
        <f t="shared" si="3"/>
        <v>0.53774307150512934</v>
      </c>
      <c r="I42" s="16">
        <v>8903</v>
      </c>
      <c r="J42" s="17">
        <f t="shared" si="2"/>
        <v>0.45439697851273414</v>
      </c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>
        <v>154</v>
      </c>
      <c r="V42" s="17">
        <f>SUM(U42/F42)</f>
        <v>7.8599499821364778E-3</v>
      </c>
      <c r="W42" s="18"/>
      <c r="X42" s="17"/>
      <c r="Y42" s="18"/>
      <c r="Z42" s="17"/>
      <c r="AA42" s="18"/>
      <c r="AB42" s="17"/>
      <c r="AC42" s="18"/>
      <c r="AD42" s="17"/>
      <c r="AE42" s="17"/>
      <c r="AF42" s="17"/>
      <c r="AG42" s="18"/>
      <c r="AH42" s="17"/>
      <c r="AI42" s="18"/>
      <c r="AJ42" s="17"/>
      <c r="AK42" s="18"/>
      <c r="AL42" s="17"/>
      <c r="AM42" s="18"/>
      <c r="AN42" s="17"/>
      <c r="AO42" s="18"/>
      <c r="AP42" s="17"/>
    </row>
    <row r="43" spans="1:53" ht="15.6" thickTop="1" thickBot="1" x14ac:dyDescent="0.35">
      <c r="A43" s="15" t="s">
        <v>73</v>
      </c>
      <c r="B43" s="16">
        <v>28217</v>
      </c>
      <c r="C43" s="16">
        <v>19598</v>
      </c>
      <c r="D43" s="17">
        <f t="shared" si="0"/>
        <v>0.69454584115958462</v>
      </c>
      <c r="E43" s="18">
        <v>68</v>
      </c>
      <c r="F43" s="16">
        <f t="shared" si="7"/>
        <v>19530</v>
      </c>
      <c r="G43" s="16">
        <v>6726</v>
      </c>
      <c r="H43" s="17">
        <f t="shared" si="3"/>
        <v>0.34439324116743469</v>
      </c>
      <c r="I43" s="16">
        <v>12804</v>
      </c>
      <c r="J43" s="17">
        <f t="shared" si="2"/>
        <v>0.65560675883256525</v>
      </c>
      <c r="K43" s="18"/>
      <c r="L43" s="17"/>
      <c r="M43" s="18"/>
      <c r="N43" s="17"/>
      <c r="O43" s="18"/>
      <c r="P43" s="17"/>
      <c r="Q43" s="18"/>
      <c r="R43" s="17"/>
      <c r="S43" s="18"/>
      <c r="T43" s="17"/>
      <c r="U43" s="18"/>
      <c r="V43" s="17"/>
      <c r="W43" s="18"/>
      <c r="X43" s="17"/>
      <c r="Y43" s="18"/>
      <c r="Z43" s="17"/>
      <c r="AA43" s="18"/>
      <c r="AB43" s="17"/>
      <c r="AC43" s="18"/>
      <c r="AD43" s="17"/>
      <c r="AE43" s="17"/>
      <c r="AF43" s="17"/>
      <c r="AG43" s="18"/>
      <c r="AH43" s="17"/>
      <c r="AI43" s="18"/>
      <c r="AJ43" s="17"/>
      <c r="AK43" s="18"/>
      <c r="AL43" s="17"/>
      <c r="AM43" s="18"/>
      <c r="AN43" s="17"/>
      <c r="AO43" s="18"/>
      <c r="AP43" s="17"/>
    </row>
    <row r="44" spans="1:53" ht="15.6" thickTop="1" thickBot="1" x14ac:dyDescent="0.35">
      <c r="A44" s="15" t="s">
        <v>74</v>
      </c>
      <c r="B44" s="16">
        <v>21981</v>
      </c>
      <c r="C44" s="16">
        <v>11494</v>
      </c>
      <c r="D44" s="17">
        <f t="shared" si="0"/>
        <v>0.52290614621718756</v>
      </c>
      <c r="E44" s="18">
        <v>51</v>
      </c>
      <c r="F44" s="16">
        <f t="shared" si="7"/>
        <v>11443</v>
      </c>
      <c r="G44" s="16">
        <v>7951</v>
      </c>
      <c r="H44" s="17">
        <f t="shared" si="3"/>
        <v>0.69483527047103033</v>
      </c>
      <c r="I44" s="18"/>
      <c r="J44" s="17"/>
      <c r="K44" s="18"/>
      <c r="L44" s="17"/>
      <c r="M44" s="18">
        <v>40</v>
      </c>
      <c r="N44" s="17">
        <f t="shared" si="4"/>
        <v>3.4955868216376825E-3</v>
      </c>
      <c r="O44" s="18"/>
      <c r="P44" s="17"/>
      <c r="Q44" s="18"/>
      <c r="R44" s="17"/>
      <c r="S44" s="18"/>
      <c r="T44" s="17"/>
      <c r="U44" s="16">
        <v>1796</v>
      </c>
      <c r="V44" s="17">
        <f>SUM(U44/F44)</f>
        <v>0.15695184829153194</v>
      </c>
      <c r="W44" s="18"/>
      <c r="X44" s="17"/>
      <c r="Y44" s="18"/>
      <c r="Z44" s="17"/>
      <c r="AA44" s="18"/>
      <c r="AB44" s="17"/>
      <c r="AC44" s="18">
        <v>560</v>
      </c>
      <c r="AD44" s="17">
        <f>SUM(AC44/F44)</f>
        <v>4.8938215502927554E-2</v>
      </c>
      <c r="AE44" s="19">
        <v>984</v>
      </c>
      <c r="AF44" s="17">
        <f>SUM(AE44/F44)</f>
        <v>8.5991435812286993E-2</v>
      </c>
      <c r="AG44" s="18"/>
      <c r="AH44" s="17"/>
      <c r="AI44" s="18"/>
      <c r="AJ44" s="17"/>
      <c r="AK44" s="18">
        <v>112</v>
      </c>
      <c r="AL44" s="17">
        <f>SUM(AK44/F44)</f>
        <v>9.7876431005855108E-3</v>
      </c>
      <c r="AM44" s="18"/>
      <c r="AN44" s="17"/>
      <c r="AO44" s="18"/>
      <c r="AP44" s="17"/>
    </row>
    <row r="45" spans="1:53" ht="15.6" thickTop="1" thickBot="1" x14ac:dyDescent="0.35">
      <c r="A45" s="15" t="s">
        <v>75</v>
      </c>
      <c r="B45" s="16">
        <v>26151</v>
      </c>
      <c r="C45" s="16">
        <v>13455</v>
      </c>
      <c r="D45" s="17">
        <f t="shared" si="0"/>
        <v>0.51451187335092352</v>
      </c>
      <c r="E45" s="18">
        <v>59</v>
      </c>
      <c r="F45" s="16">
        <f t="shared" si="7"/>
        <v>13396</v>
      </c>
      <c r="G45" s="16">
        <v>10609</v>
      </c>
      <c r="H45" s="17">
        <f t="shared" si="3"/>
        <v>0.79195282173783221</v>
      </c>
      <c r="I45" s="18"/>
      <c r="J45" s="17"/>
      <c r="K45" s="18"/>
      <c r="L45" s="17"/>
      <c r="M45" s="18">
        <v>62</v>
      </c>
      <c r="N45" s="17">
        <f t="shared" si="4"/>
        <v>4.6282472379814872E-3</v>
      </c>
      <c r="O45" s="18"/>
      <c r="P45" s="17"/>
      <c r="Q45" s="18"/>
      <c r="R45" s="17"/>
      <c r="S45" s="18"/>
      <c r="T45" s="17"/>
      <c r="U45" s="18"/>
      <c r="V45" s="17"/>
      <c r="W45" s="18"/>
      <c r="X45" s="17"/>
      <c r="Y45" s="18"/>
      <c r="Z45" s="17"/>
      <c r="AA45" s="18"/>
      <c r="AB45" s="17"/>
      <c r="AC45" s="16">
        <v>1602</v>
      </c>
      <c r="AD45" s="17">
        <f>SUM(AC45/F45)</f>
        <v>0.11958793669752164</v>
      </c>
      <c r="AE45" s="19">
        <v>766</v>
      </c>
      <c r="AF45" s="17">
        <f>SUM(AE45/F45)</f>
        <v>5.7181248133771276E-2</v>
      </c>
      <c r="AG45" s="18"/>
      <c r="AH45" s="17"/>
      <c r="AI45" s="18"/>
      <c r="AJ45" s="17"/>
      <c r="AK45" s="18">
        <v>357</v>
      </c>
      <c r="AL45" s="17">
        <f>SUM(AK45/F45)</f>
        <v>2.6649746192893401E-2</v>
      </c>
      <c r="AM45" s="18"/>
      <c r="AN45" s="17"/>
      <c r="AO45" s="18"/>
      <c r="AP45" s="17"/>
    </row>
    <row r="46" spans="1:53" ht="15.6" thickTop="1" thickBot="1" x14ac:dyDescent="0.35">
      <c r="A46" s="15" t="s">
        <v>76</v>
      </c>
      <c r="B46" s="16">
        <v>30149</v>
      </c>
      <c r="C46" s="16">
        <v>20400</v>
      </c>
      <c r="D46" s="17">
        <f t="shared" si="0"/>
        <v>0.67663935785598195</v>
      </c>
      <c r="E46" s="18">
        <v>68</v>
      </c>
      <c r="F46" s="16">
        <f t="shared" si="7"/>
        <v>20332</v>
      </c>
      <c r="G46" s="16">
        <v>12005</v>
      </c>
      <c r="H46" s="17">
        <f t="shared" si="3"/>
        <v>0.59044855400354124</v>
      </c>
      <c r="I46" s="16">
        <v>8101</v>
      </c>
      <c r="J46" s="17">
        <f t="shared" si="2"/>
        <v>0.39843596301396811</v>
      </c>
      <c r="K46" s="18"/>
      <c r="L46" s="17"/>
      <c r="M46" s="18">
        <v>226</v>
      </c>
      <c r="N46" s="17">
        <f t="shared" si="4"/>
        <v>1.1115482982490656E-2</v>
      </c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7"/>
      <c r="AA46" s="18"/>
      <c r="AB46" s="17"/>
      <c r="AC46" s="18"/>
      <c r="AD46" s="17"/>
      <c r="AE46" s="17"/>
      <c r="AF46" s="17"/>
      <c r="AG46" s="18"/>
      <c r="AH46" s="17"/>
      <c r="AI46" s="18"/>
      <c r="AJ46" s="17"/>
      <c r="AK46" s="18"/>
      <c r="AL46" s="17"/>
      <c r="AM46" s="18"/>
      <c r="AN46" s="17"/>
      <c r="AO46" s="18"/>
      <c r="AP46" s="17"/>
    </row>
    <row r="47" spans="1:53" ht="15.6" thickTop="1" thickBot="1" x14ac:dyDescent="0.35">
      <c r="A47" s="15" t="s">
        <v>77</v>
      </c>
      <c r="B47" s="16">
        <v>26650</v>
      </c>
      <c r="C47" s="16">
        <v>18953</v>
      </c>
      <c r="D47" s="17">
        <f t="shared" si="0"/>
        <v>0.71118198874296434</v>
      </c>
      <c r="E47" s="18">
        <v>57</v>
      </c>
      <c r="F47" s="16">
        <f t="shared" si="7"/>
        <v>18896</v>
      </c>
      <c r="G47" s="16">
        <v>11228</v>
      </c>
      <c r="H47" s="17">
        <f t="shared" si="3"/>
        <v>0.59419983065198989</v>
      </c>
      <c r="I47" s="16">
        <v>7613</v>
      </c>
      <c r="J47" s="17">
        <f t="shared" si="2"/>
        <v>0.40288950042337002</v>
      </c>
      <c r="K47" s="18"/>
      <c r="L47" s="17"/>
      <c r="M47" s="18"/>
      <c r="N47" s="17"/>
      <c r="O47" s="18"/>
      <c r="P47" s="17"/>
      <c r="Q47" s="18"/>
      <c r="R47" s="17"/>
      <c r="S47" s="18"/>
      <c r="T47" s="17"/>
      <c r="U47" s="18"/>
      <c r="V47" s="17"/>
      <c r="W47" s="18"/>
      <c r="X47" s="17"/>
      <c r="Y47" s="18"/>
      <c r="Z47" s="17"/>
      <c r="AA47" s="18"/>
      <c r="AB47" s="17"/>
      <c r="AC47" s="18"/>
      <c r="AD47" s="17"/>
      <c r="AE47" s="17"/>
      <c r="AF47" s="17"/>
      <c r="AG47" s="18">
        <v>55</v>
      </c>
      <c r="AH47" s="17">
        <f>SUM(AG47/F47)</f>
        <v>2.9106689246401357E-3</v>
      </c>
      <c r="AI47" s="18"/>
      <c r="AJ47" s="17"/>
      <c r="AK47" s="18"/>
      <c r="AL47" s="17"/>
      <c r="AM47" s="18"/>
      <c r="AN47" s="17"/>
      <c r="AO47" s="18"/>
      <c r="AP47" s="17"/>
    </row>
    <row r="48" spans="1:53" s="2" customFormat="1" ht="15.6" thickTop="1" thickBot="1" x14ac:dyDescent="0.35">
      <c r="A48" s="11" t="s">
        <v>31</v>
      </c>
      <c r="B48" s="12">
        <f>SUM(B7:B47)</f>
        <v>1099279</v>
      </c>
      <c r="C48" s="12">
        <f>SUM(C7:C47)</f>
        <v>734792</v>
      </c>
      <c r="D48" s="13">
        <f>SUM(C48/B48)</f>
        <v>0.66843085331385388</v>
      </c>
      <c r="E48" s="14">
        <f>SUM(E7:E47)</f>
        <v>2452</v>
      </c>
      <c r="F48" s="12">
        <f>SUM(F7:F47)</f>
        <v>732340</v>
      </c>
      <c r="G48" s="12">
        <f>SUM(G7:G47)</f>
        <v>378447</v>
      </c>
      <c r="H48" s="13">
        <f>SUM(G48/F48)</f>
        <v>0.51676407133298741</v>
      </c>
      <c r="I48" s="12">
        <f>SUM(I7:I47)</f>
        <v>290066</v>
      </c>
      <c r="J48" s="13">
        <f>SUM(I48/F48)</f>
        <v>0.3960810552475626</v>
      </c>
      <c r="K48" s="12">
        <f>SUM(K7:K47)</f>
        <v>43991</v>
      </c>
      <c r="L48" s="13">
        <f>SUM(K48/F48)</f>
        <v>6.006909359040883E-2</v>
      </c>
      <c r="M48" s="12">
        <f>SUM(M7:M47)</f>
        <v>5123</v>
      </c>
      <c r="N48" s="13">
        <f>SUM(M48/F48)</f>
        <v>6.9953846573995683E-3</v>
      </c>
      <c r="O48" s="12">
        <f>SUM(O7:O47)</f>
        <v>5790</v>
      </c>
      <c r="P48" s="13">
        <f>SUM(O48/F48)</f>
        <v>7.9061638036977359E-3</v>
      </c>
      <c r="Q48" s="12">
        <f>SUM(Q7:Q47)</f>
        <v>153</v>
      </c>
      <c r="R48" s="13">
        <f>SUM(Q48/F48)</f>
        <v>2.0891935439823034E-4</v>
      </c>
      <c r="S48" s="12">
        <f>SUM(S7:S47)</f>
        <v>108</v>
      </c>
      <c r="T48" s="13">
        <f>SUM(S48/F48)</f>
        <v>1.4747248545757434E-4</v>
      </c>
      <c r="U48" s="12">
        <f>SUM(U7:U47)</f>
        <v>2376</v>
      </c>
      <c r="V48" s="13">
        <f>SUM(U48/F48)</f>
        <v>3.2443946800666357E-3</v>
      </c>
      <c r="W48" s="12">
        <f>SUM(W7:W47)</f>
        <v>344</v>
      </c>
      <c r="X48" s="13">
        <f>SUM(W48/F48)</f>
        <v>4.6972717590190347E-4</v>
      </c>
      <c r="Y48" s="12">
        <f>SUM(Y7:Y47)</f>
        <v>331</v>
      </c>
      <c r="Z48" s="13">
        <f>SUM(Y48/F48)</f>
        <v>4.5197585820793622E-4</v>
      </c>
      <c r="AA48" s="12">
        <f>SUM(AA7:AA47)</f>
        <v>883</v>
      </c>
      <c r="AB48" s="13">
        <f>SUM(AA48/F48)</f>
        <v>1.2057241172133161E-3</v>
      </c>
      <c r="AC48" s="12">
        <f>SUM(AC7:AC47)</f>
        <v>2162</v>
      </c>
      <c r="AD48" s="13">
        <f>SUM(AC48/F48)</f>
        <v>2.9521806811044051E-3</v>
      </c>
      <c r="AE48" s="12">
        <f>SUM(AE7:AE47)</f>
        <v>1750</v>
      </c>
      <c r="AF48" s="13">
        <f>SUM(AE48/F48)</f>
        <v>2.3896004588032883E-3</v>
      </c>
      <c r="AG48" s="12">
        <f>SUM(AG7:AG47)</f>
        <v>138</v>
      </c>
      <c r="AH48" s="13">
        <f>SUM(AG48/F48)</f>
        <v>1.88437064751345E-4</v>
      </c>
      <c r="AI48" s="12">
        <f>SUM(AI7:AI47)</f>
        <v>101</v>
      </c>
      <c r="AJ48" s="13">
        <f>SUM(AI48/F48)</f>
        <v>1.379140836223612E-4</v>
      </c>
      <c r="AK48" s="12">
        <f>SUM(AK7:AK47)</f>
        <v>469</v>
      </c>
      <c r="AL48" s="13">
        <f>SUM(AK48/F48)</f>
        <v>6.4041292295928119E-4</v>
      </c>
      <c r="AM48" s="12">
        <f>SUM(AM7:AM47)</f>
        <v>34</v>
      </c>
      <c r="AN48" s="13">
        <f>SUM(AM48/F48)</f>
        <v>4.6426523199606739E-5</v>
      </c>
      <c r="AO48" s="12">
        <f>SUM(AO7:AO47)</f>
        <v>74</v>
      </c>
      <c r="AP48" s="20">
        <f>SUM(AO48/F48)</f>
        <v>1.0104596225796761E-4</v>
      </c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51" spans="1:4" x14ac:dyDescent="0.3">
      <c r="A51" s="10"/>
      <c r="D51" s="10"/>
    </row>
    <row r="52" spans="1:4" x14ac:dyDescent="0.3">
      <c r="A52" s="10"/>
      <c r="D52" s="10"/>
    </row>
    <row r="53" spans="1:4" x14ac:dyDescent="0.3">
      <c r="A53" s="10"/>
      <c r="D53" s="10"/>
    </row>
    <row r="54" spans="1:4" x14ac:dyDescent="0.3">
      <c r="A54" s="10"/>
      <c r="D54" s="10"/>
    </row>
    <row r="55" spans="1:4" x14ac:dyDescent="0.3">
      <c r="A55" s="10"/>
      <c r="D55" s="10"/>
    </row>
    <row r="56" spans="1:4" x14ac:dyDescent="0.3">
      <c r="A56" s="10"/>
      <c r="D56" s="10"/>
    </row>
    <row r="57" spans="1:4" x14ac:dyDescent="0.3">
      <c r="A57" s="10"/>
      <c r="D57" s="10"/>
    </row>
    <row r="58" spans="1:4" x14ac:dyDescent="0.3">
      <c r="A58" s="10"/>
      <c r="D58" s="10"/>
    </row>
    <row r="59" spans="1:4" x14ac:dyDescent="0.3">
      <c r="A59" s="10"/>
      <c r="D59" s="10"/>
    </row>
    <row r="60" spans="1:4" x14ac:dyDescent="0.3">
      <c r="A60" s="10"/>
      <c r="D60" s="10"/>
    </row>
    <row r="61" spans="1:4" x14ac:dyDescent="0.3">
      <c r="A61" s="10"/>
      <c r="D61" s="10"/>
    </row>
    <row r="62" spans="1:4" x14ac:dyDescent="0.3">
      <c r="A62" s="10"/>
      <c r="D62" s="10"/>
    </row>
    <row r="63" spans="1:4" x14ac:dyDescent="0.3">
      <c r="A63" s="10"/>
      <c r="D63" s="10"/>
    </row>
    <row r="64" spans="1:4" x14ac:dyDescent="0.3">
      <c r="A64" s="10"/>
      <c r="D64" s="10"/>
    </row>
    <row r="65" spans="1:4" x14ac:dyDescent="0.3">
      <c r="A65" s="10"/>
      <c r="D65" s="10"/>
    </row>
    <row r="66" spans="1:4" x14ac:dyDescent="0.3">
      <c r="A66" s="10"/>
      <c r="D66" s="10"/>
    </row>
    <row r="67" spans="1:4" x14ac:dyDescent="0.3">
      <c r="A67" s="10"/>
      <c r="D67" s="10"/>
    </row>
    <row r="68" spans="1:4" x14ac:dyDescent="0.3">
      <c r="A68" s="10"/>
      <c r="D68" s="10"/>
    </row>
    <row r="69" spans="1:4" x14ac:dyDescent="0.3">
      <c r="A69" s="10"/>
      <c r="D69" s="10"/>
    </row>
    <row r="70" spans="1:4" x14ac:dyDescent="0.3">
      <c r="A70" s="10"/>
      <c r="D70" s="10"/>
    </row>
    <row r="71" spans="1:4" x14ac:dyDescent="0.3">
      <c r="A71" s="10"/>
    </row>
    <row r="72" spans="1:4" x14ac:dyDescent="0.3">
      <c r="A72" s="10"/>
    </row>
    <row r="73" spans="1:4" x14ac:dyDescent="0.3">
      <c r="A73" s="10"/>
    </row>
    <row r="74" spans="1:4" ht="16.2" customHeight="1" x14ac:dyDescent="0.3">
      <c r="A74" s="10"/>
    </row>
    <row r="75" spans="1:4" x14ac:dyDescent="0.3">
      <c r="A75" s="10"/>
    </row>
    <row r="76" spans="1:4" x14ac:dyDescent="0.3">
      <c r="A76" s="10"/>
    </row>
    <row r="77" spans="1:4" x14ac:dyDescent="0.3">
      <c r="A77" s="10"/>
    </row>
    <row r="78" spans="1:4" x14ac:dyDescent="0.3">
      <c r="A78" s="10"/>
    </row>
    <row r="79" spans="1:4" x14ac:dyDescent="0.3">
      <c r="A79" s="10"/>
    </row>
    <row r="80" spans="1:4" x14ac:dyDescent="0.3">
      <c r="A80" s="10"/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  <row r="86" spans="1:1" x14ac:dyDescent="0.3">
      <c r="A86" s="10"/>
    </row>
    <row r="87" spans="1:1" x14ac:dyDescent="0.3">
      <c r="A87" s="10"/>
    </row>
    <row r="88" spans="1:1" x14ac:dyDescent="0.3">
      <c r="A88" s="10"/>
    </row>
    <row r="89" spans="1:1" x14ac:dyDescent="0.3">
      <c r="A89" s="10"/>
    </row>
    <row r="90" spans="1:1" x14ac:dyDescent="0.3">
      <c r="A90" s="10"/>
    </row>
    <row r="91" spans="1:1" x14ac:dyDescent="0.3">
      <c r="A91" s="10"/>
    </row>
  </sheetData>
  <mergeCells count="20">
    <mergeCell ref="M4:N4"/>
    <mergeCell ref="O4:P4"/>
    <mergeCell ref="Q4:R4"/>
    <mergeCell ref="S4:T4"/>
    <mergeCell ref="U4:V4"/>
    <mergeCell ref="W4:X4"/>
    <mergeCell ref="Y4:Z4"/>
    <mergeCell ref="AA4:AB4"/>
    <mergeCell ref="A1:AP1"/>
    <mergeCell ref="A2:AP2"/>
    <mergeCell ref="AG4:AH4"/>
    <mergeCell ref="AI4:AJ4"/>
    <mergeCell ref="AK4:AL4"/>
    <mergeCell ref="AM4:AN4"/>
    <mergeCell ref="AO4:AP4"/>
    <mergeCell ref="AE4:AF4"/>
    <mergeCell ref="AC4:AD4"/>
    <mergeCell ref="G4:H4"/>
    <mergeCell ref="I4:J4"/>
    <mergeCell ref="K4:L4"/>
  </mergeCells>
  <pageMargins left="0.11811023622047245" right="0.11811023622047245" top="0.11811023622047245" bottom="0.11811023622047245" header="0.11811023622047245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lyssie18</dc:creator>
  <cp:lastModifiedBy>Cheryl</cp:lastModifiedBy>
  <cp:lastPrinted>2015-09-10T22:50:39Z</cp:lastPrinted>
  <dcterms:created xsi:type="dcterms:W3CDTF">2015-09-10T00:54:20Z</dcterms:created>
  <dcterms:modified xsi:type="dcterms:W3CDTF">2015-09-10T23:11:14Z</dcterms:modified>
</cp:coreProperties>
</file>